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jetlana\Desktop\OPĆINA BOL 2015\JAVNA NABAVA\"/>
    </mc:Choice>
  </mc:AlternateContent>
  <bookViews>
    <workbookView xWindow="0" yWindow="0" windowWidth="28800" windowHeight="13425" tabRatio="933"/>
  </bookViews>
  <sheets>
    <sheet name="PONUDA DOSTAVA" sheetId="85" r:id="rId1"/>
    <sheet name="REKAPITULACIJA" sheetId="84" r:id="rId2"/>
    <sheet name="KVADRATURE" sheetId="127" r:id="rId3"/>
    <sheet name="A) PRIPREMNI RADOVI" sheetId="26" r:id="rId4"/>
    <sheet name="B) ZIDOVI - KAMEN" sheetId="83" r:id="rId5"/>
    <sheet name="D) ŽBUKA" sheetId="118" r:id="rId6"/>
    <sheet name="H) ZAVRŠNI IZVJEŠTAJ" sheetId="116" r:id="rId7"/>
  </sheets>
  <definedNames>
    <definedName name="_xlnm.Print_Titles" localSheetId="3">'A) PRIPREMNI RADOVI'!$1:$4</definedName>
    <definedName name="_xlnm.Print_Titles" localSheetId="4">'B) ZIDOVI - KAMEN'!$1:$4</definedName>
    <definedName name="_xlnm.Print_Titles" localSheetId="5">'D) ŽBUKA'!$1:$4</definedName>
    <definedName name="_xlnm.Print_Titles" localSheetId="6">'H) ZAVRŠNI IZVJEŠTAJ'!$1:$4</definedName>
    <definedName name="_xlnm.Print_Titles" localSheetId="0">'PONUDA DOSTAVA'!$1:$2</definedName>
    <definedName name="_xlnm.Print_Titles" localSheetId="1">REKAPITULACIJA!$1:$4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27" l="1"/>
  <c r="E4" i="127"/>
  <c r="E5" i="127"/>
  <c r="E6" i="127"/>
  <c r="E9" i="127"/>
  <c r="E10" i="127"/>
  <c r="E11" i="127"/>
  <c r="F11" i="127" s="1"/>
  <c r="E12" i="127"/>
  <c r="E3" i="127"/>
  <c r="C15" i="127"/>
  <c r="F15" i="127" s="1"/>
  <c r="C16" i="127"/>
  <c r="F16" i="127" s="1"/>
  <c r="C17" i="127"/>
  <c r="C18" i="127"/>
  <c r="F18" i="127" s="1"/>
  <c r="C9" i="127"/>
  <c r="F9" i="127" s="1"/>
  <c r="C10" i="127"/>
  <c r="F10" i="127" s="1"/>
  <c r="C11" i="127"/>
  <c r="C12" i="127"/>
  <c r="F12" i="127" s="1"/>
  <c r="C4" i="127"/>
  <c r="F4" i="127" s="1"/>
  <c r="C5" i="127"/>
  <c r="F5" i="127" s="1"/>
  <c r="C6" i="127"/>
  <c r="F6" i="127" s="1"/>
  <c r="C3" i="127"/>
  <c r="F3" i="127" s="1"/>
  <c r="K19" i="83"/>
  <c r="K15" i="83"/>
  <c r="K7" i="83"/>
  <c r="K21" i="83"/>
  <c r="K6" i="26"/>
  <c r="F20" i="127" l="1"/>
  <c r="F9" i="84"/>
  <c r="F8" i="84"/>
  <c r="K21" i="118" l="1"/>
  <c r="K19" i="118"/>
  <c r="K15" i="118"/>
  <c r="K13" i="118"/>
  <c r="K11" i="118"/>
  <c r="K9" i="118"/>
  <c r="K7" i="118"/>
  <c r="K5" i="118" l="1"/>
  <c r="K17" i="118"/>
  <c r="F5" i="84"/>
  <c r="K5" i="83"/>
  <c r="K23" i="118" l="1"/>
  <c r="G9" i="84" s="1"/>
  <c r="K13" i="83"/>
  <c r="K11" i="83"/>
  <c r="F10" i="84"/>
  <c r="K5" i="116"/>
  <c r="K7" i="116" s="1"/>
  <c r="G10" i="84" s="1"/>
  <c r="K10" i="26"/>
  <c r="K9" i="83"/>
  <c r="K17" i="83"/>
  <c r="K22" i="83" l="1"/>
  <c r="G8" i="84" s="1"/>
  <c r="G5" i="84"/>
  <c r="G7" i="84" l="1"/>
  <c r="G12" i="84" l="1"/>
  <c r="G14" i="84" s="1"/>
  <c r="G13" i="84" s="1"/>
  <c r="D17" i="85" l="1"/>
  <c r="D18" i="85"/>
</calcChain>
</file>

<file path=xl/sharedStrings.xml><?xml version="1.0" encoding="utf-8"?>
<sst xmlns="http://schemas.openxmlformats.org/spreadsheetml/2006/main" count="165" uniqueCount="108">
  <si>
    <t>Količina</t>
  </si>
  <si>
    <t>Cijena</t>
  </si>
  <si>
    <t>Ukupno</t>
  </si>
  <si>
    <t>Vrste radova</t>
  </si>
  <si>
    <t>St.</t>
  </si>
  <si>
    <t>Opis stavke</t>
  </si>
  <si>
    <t>m²</t>
  </si>
  <si>
    <t>Jed. mjere</t>
  </si>
  <si>
    <t>Teh. spec.</t>
  </si>
  <si>
    <t>SVEUKUPNO:</t>
  </si>
  <si>
    <t xml:space="preserve">                                                                                                                             </t>
  </si>
  <si>
    <t>MEHANIČKO ČIŠĆENJE</t>
  </si>
  <si>
    <t>KEMIJSKO ČIŠĆENJE</t>
  </si>
  <si>
    <t xml:space="preserve">Opis </t>
  </si>
  <si>
    <t xml:space="preserve">A. PRIPREMNI RADOVI </t>
  </si>
  <si>
    <t>2.2.1.</t>
  </si>
  <si>
    <t>NEUTRALIZACIJA</t>
  </si>
  <si>
    <t>Nakon postupaka čišćenja kemijskim metodama potrebno je neutralizirati površine. Postupak se izvodi višekratnim ispiranjem destiliranom vodom.</t>
  </si>
  <si>
    <t>2.2.2.</t>
  </si>
  <si>
    <t>List 2.</t>
  </si>
  <si>
    <t>List 1.</t>
  </si>
  <si>
    <t>B.KONZERVATORSKO - RESTAURATORSKI ZAHVATI UKUPNO:</t>
  </si>
  <si>
    <t>UKUPNO:</t>
  </si>
  <si>
    <t>PDV 25%:</t>
  </si>
  <si>
    <t xml:space="preserve">                                                                                                </t>
  </si>
  <si>
    <t>UKUPAN IZNOS RADOVA S PDV-OM:</t>
  </si>
  <si>
    <t>UKUPAN IZNOS RADOVA:</t>
  </si>
  <si>
    <r>
      <t xml:space="preserve">Čišćenje sivkastih anorganskih onečišćenja površina </t>
    </r>
    <r>
      <rPr>
        <b/>
        <sz val="9"/>
        <color indexed="63"/>
        <rFont val="Calibri"/>
        <family val="2"/>
        <charset val="238"/>
      </rPr>
      <t xml:space="preserve">metodom mikropjeskarenja </t>
    </r>
    <r>
      <rPr>
        <sz val="9"/>
        <color indexed="63"/>
        <rFont val="Calibri"/>
        <family val="2"/>
        <charset val="238"/>
      </rPr>
      <t>agregatima finije granulacije kao što je aluminij oksid, korund ili sl.,</t>
    </r>
  </si>
  <si>
    <t>komplet</t>
  </si>
  <si>
    <t>kom.</t>
  </si>
  <si>
    <t>Kemijsko uklanjanje nižeg biološkog obraštaja (alge, lišajevi i mahovine) prethodno određenim biocidnim sredstvima te ispiranje vodom pod kontroliranim pritiskom</t>
  </si>
  <si>
    <t>PONUDITELJ:</t>
  </si>
  <si>
    <t>KONZERVATORSKO - RESTAURATORSKI RADOVI UKUPNO:</t>
  </si>
  <si>
    <t>2.3.1.</t>
  </si>
  <si>
    <t>KONZERVATORSKO-RESTAURATORSKI IZVJEŠTAJ/ELABORAT</t>
  </si>
  <si>
    <t>SKELA</t>
  </si>
  <si>
    <t>UKLANJANJE MIKROBIOLOŠKOG OBRAŠTAJA</t>
  </si>
  <si>
    <t xml:space="preserve">2.1.1. </t>
  </si>
  <si>
    <t>2.2.3.</t>
  </si>
  <si>
    <t>HIDROFOBNA ZAŠTITA</t>
  </si>
  <si>
    <t>List 4.</t>
  </si>
  <si>
    <t>4.1.1.</t>
  </si>
  <si>
    <r>
      <t xml:space="preserve">Dotrajale i nefunkcionalne </t>
    </r>
    <r>
      <rPr>
        <b/>
        <sz val="9"/>
        <color indexed="63"/>
        <rFont val="Calibri"/>
        <family val="2"/>
        <charset val="238"/>
      </rPr>
      <t xml:space="preserve">metalne elemente </t>
    </r>
    <r>
      <rPr>
        <sz val="9"/>
        <color indexed="63"/>
        <rFont val="Calibri"/>
        <family val="2"/>
        <charset val="238"/>
      </rPr>
      <t xml:space="preserve">potrebno je </t>
    </r>
    <r>
      <rPr>
        <b/>
        <sz val="9"/>
        <color indexed="63"/>
        <rFont val="Calibri"/>
        <family val="2"/>
        <charset val="238"/>
      </rPr>
      <t xml:space="preserve">ukloniti </t>
    </r>
    <r>
      <rPr>
        <sz val="9"/>
        <color indexed="63"/>
        <rFont val="Calibri"/>
        <family val="2"/>
        <charset val="238"/>
      </rPr>
      <t xml:space="preserve">mehanički, uz pomoć kliješta. Ukoliko su neki željezni elementi ugrađeni dublje u strukturu potrebno je zabušavati metal ili površine u neposrednoj blizini metala uz veliku pažnju zbog potencijalnog oštećivanja okolnog kamena. </t>
    </r>
  </si>
  <si>
    <t>4.2.1.</t>
  </si>
  <si>
    <t>4.2.2.</t>
  </si>
  <si>
    <t>4.4.1.</t>
  </si>
  <si>
    <t>4.3.1.</t>
  </si>
  <si>
    <t>4.5.1.</t>
  </si>
  <si>
    <t>4.7.1.</t>
  </si>
  <si>
    <t>OTPRAŠIVANJE I ČIŠĆENJE LAKUNA</t>
  </si>
  <si>
    <t>KONSOLIDACIJA LAKUNA</t>
  </si>
  <si>
    <t xml:space="preserve">Konsolidacija rubnih dijelova okolne žbuke te zida unutar lakune konsolidantom tipa emulzija akrilne smole  (npr. proizvod tipa K9) u vodi. Konsolidacija se izvodi fino disperzirajućom prskalicom u nekoliko nanosa
</t>
  </si>
  <si>
    <t>OBRUBLJIVANJE ŽBUKE</t>
  </si>
  <si>
    <t xml:space="preserve">Obrubljivanje rubnih dijelova originalne žbuke vapnenim mortom zbog stabilizacije izvornih površina i sprječavanja odvajanja žbukanih površina od nosioca tj. površine zida 
</t>
  </si>
  <si>
    <t>m</t>
  </si>
  <si>
    <t>INJEKTIRANJE ZRAČNIH JASTUKA ŽBUKANOG SLOJA</t>
  </si>
  <si>
    <t>ISPUNJAVANJE LAKUNA</t>
  </si>
  <si>
    <t xml:space="preserve">Otprašivanje i čišćenje lakuna izvodi se zbog obrubljivanja izvorne žbuke, konsolidacije sačuvane žbuke te kao pripremna faza žbukanju, tj. ispunjavanju lakuna. Otprašivanje se izvodi kistovima, a čišćenje vodom i četkicama. 
</t>
  </si>
  <si>
    <t>Bušenje rupa Ø 1 - 5 mm na nestabilnim žbukanim površinama gdje se nalaze zračni džepovi i/ili kaverne. Broj i pozicija bušotina određuje se na licu mjesta, a uvjetuje ih stanje žbuke i veličina zračnog džepa. Broj bušotina je  cca 6 - 10 kom/m2. Bušotine se buše nevibrirajućom bušilicom u punu dubinu žbukanog sloja sve do međuprostora pod kutom pod kojim je moguće izvesti mikroinjektiranje. 
Postupak se sastoji od četiri koraka: Ugradnje i učvrščivanja cjevčica za injektiranje u predhodno izbušene bušotine. Injektiranje se izvodi u cilju stabilizacije žbukanog sloja do potpunog ispunjenja unutrašnjih zračnih džepova ili destabiliziranih površina. Injektira se prethodno određenom masom na bazi vapna, a povećane finoće i aditiva za bolji protok smjese.</t>
  </si>
  <si>
    <t xml:space="preserve">Smjesa za ispunjavanje lakuna mora biti sličnih ili jednakih fizikalno kemijskih i estetskih karakteristika kao i okolna žbuka. Lakune se popunjavaju do razine  okolnog ožbukanog zida. </t>
  </si>
  <si>
    <t>Kemijsko uklanjanje nižeg biološkog obraštaja (alge, lišajevi i mahovine) prethodno određenim biocidnim sredstvima te ispiranje vodom pod niskim pritiskom na svim žbukanim površinama pročelja; Postupak se izvodi nakon svih zahvata stabilizacije i konsolidacije izvornog žbukanog sloja;</t>
  </si>
  <si>
    <t>4.8.2.</t>
  </si>
  <si>
    <t xml:space="preserve">4.6.1. </t>
  </si>
  <si>
    <r>
      <t>KVADRATURA (m</t>
    </r>
    <r>
      <rPr>
        <b/>
        <sz val="10"/>
        <rFont val="Calibri"/>
        <family val="2"/>
      </rPr>
      <t>²)</t>
    </r>
  </si>
  <si>
    <r>
      <t xml:space="preserve">Nataložene nečistoće anorganskog podrijetla potrebno je čistiti </t>
    </r>
    <r>
      <rPr>
        <b/>
        <sz val="9"/>
        <color indexed="63"/>
        <rFont val="Calibri"/>
        <family val="2"/>
        <charset val="238"/>
      </rPr>
      <t>kemijskim sredstvima</t>
    </r>
    <r>
      <rPr>
        <sz val="9"/>
        <color indexed="63"/>
        <rFont val="Calibri"/>
        <family val="2"/>
        <charset val="238"/>
      </rPr>
      <t xml:space="preserve"> kao što su gelovi, paste i/ili detergenti za žbukane površine.</t>
    </r>
  </si>
  <si>
    <t>I. KONZERVATORSKO - RESTAURATORSKI ELABORAT UKUPNO:</t>
  </si>
  <si>
    <t>D. KONZERVATORSKO - RESTAURATORSKI ZAHVATI UKUPNO:</t>
  </si>
  <si>
    <t xml:space="preserve">A. PRIPREMNI RADOVI UKUPNO: </t>
  </si>
  <si>
    <t xml:space="preserve">NARUČITELJ: </t>
  </si>
  <si>
    <t>TRANSPORT I DEPONIRANJE GRAĐEVINSKOG I DRUGOG OTPADA</t>
  </si>
  <si>
    <t xml:space="preserve">Mehaničko čišćenje svih podbuklih ili gotovo odvojenih žbukanih površina koje nije moguće stabilizirati metodama injektiranja i konsolidacije; Stvakom je obuhvaćeno i mehaničko čišćenje naknadnih intervencija u sivom cementnom mortu.
</t>
  </si>
  <si>
    <t>H. KONZERVATORSKO-RESTAURATORSKI IZVJEŠTAJ/ELABORAT</t>
  </si>
  <si>
    <t>List 8.</t>
  </si>
  <si>
    <t>8.1.1.</t>
  </si>
  <si>
    <r>
      <t>Najam za vrijeme trajanja zahvata, montiranje i demontiranje radne skele i platformi posebno prilagođenih za izvođenje konzervatorsko - restauratorskih zahvata kojima će biti obuhvaćena vanjska i unutarnja strana piscine.</t>
    </r>
    <r>
      <rPr>
        <i/>
        <sz val="9"/>
        <color indexed="63"/>
        <rFont val="Calibri"/>
        <family val="2"/>
        <charset val="238"/>
      </rPr>
      <t xml:space="preserve">
U cijenu je potrebno uračunati pripremu radne skele za konzervatorsko - restauratorske zahvate,  dopremu struje, alata, materijala i uređaja te ostale predradnje te najam skele u trajanju do dva mjeseca;</t>
    </r>
    <r>
      <rPr>
        <sz val="9"/>
        <color indexed="63"/>
        <rFont val="Calibri"/>
        <family val="2"/>
        <charset val="238"/>
      </rPr>
      <t xml:space="preserve">                                                                                                                        </t>
    </r>
  </si>
  <si>
    <t xml:space="preserve">Transport građevinskog otpada nastalog za vrijeme radova te odlaganje na mjesnom deponiju.                                                                                                              </t>
  </si>
  <si>
    <t xml:space="preserve"> B. KONZERVATORSKO - RESTAURATORSKI ZAHVATI NA KAMENIM ZIDOVIMA PISCINE</t>
  </si>
  <si>
    <t xml:space="preserve"> D. KONZERVATORSKO - RESTAURATORSKI ZAHVATI NA HIDRAULIČNOJ ŽBUCI STIJENKE PISCINE</t>
  </si>
  <si>
    <t xml:space="preserve">Konzervatorsko - restauratorski izvještaj/elaborat sastoji se od svih prethodno opisanih stavki, pojašnjenih, obrazloženih te reinterpretiranih u formi pisane, grafičke, nacrtne i fotodokumentacije; Elaborat se predaje po završetku radova u formi color print/uvez u dva (2) primjerka te u elektronskoj formi (CD, DVD ili sl.)
</t>
  </si>
  <si>
    <t>TROŠKOVNIK ZA KONZERVATORSKO - RESTAURATORSKE ZAHVATE NA RIMSKOJ PISCINI (CISTERNI) NA ZLATNOM RATU, BOL</t>
  </si>
  <si>
    <t>MEHANIČKO I KEMIJSKO UKLANJANJE VIŠEG BILJA</t>
  </si>
  <si>
    <t>Mehaničko i kemijsko uklanjanje višeg biološkog obraštaja (korjenasto bilje, stabla i sl.) tretiraju se prethodno određenim herbicidnim sredstvima te nakon trovanja čega određeno vremensko odstojanje da odumiranje korjenastog bilja bude vidljivo. Nakon sušenja bilja, uklanja se i stabljika i korjenje koje je prodrlo kroz kamene klesance zida cisterne;</t>
  </si>
  <si>
    <r>
      <rPr>
        <b/>
        <sz val="9"/>
        <color indexed="63"/>
        <rFont val="Calibri"/>
        <family val="2"/>
        <charset val="238"/>
      </rPr>
      <t>Uklanjanje dotrajalih sljubnica: preostale dotrajale</t>
    </r>
    <r>
      <rPr>
        <sz val="9"/>
        <color indexed="63"/>
        <rFont val="Calibri"/>
        <family val="2"/>
        <charset val="238"/>
      </rPr>
      <t xml:space="preserve"> ispune sljubnica kojih je najviše s vanjske strane cisterne među kamenim klesancima potrebno je ukloniti. Prilikom mehaničkog čišćenja ispuna sljubnica koriste se tradicionalni klesarski alati. Nakon postupka mehaničkog čišćenja sljubnice je potrebno otprašiti te isprati;
</t>
    </r>
  </si>
  <si>
    <t>REKONSTRUIRANJE KLESANACA ZIDOVA CISTERNE</t>
  </si>
  <si>
    <t>Na nekoliko mjesta s unutarnje strane cisterne potrebno je izvesti rekonstrukcije u prirodnom kamenu, istovjetnih dimenzija i obrade kao kod izvornih okolnih površina. Navedene rupe u strukturi zida opasne su zbog statičkih razloga tj. potencijalnog širenja oštećenja i ugrožavanja stabilnosti zida;</t>
  </si>
  <si>
    <t>ISPUNJAVANJE SLJUBNICA VANJSKIH I UNUTARNJIH ZIDOVA</t>
  </si>
  <si>
    <r>
      <rPr>
        <b/>
        <sz val="9"/>
        <color indexed="63"/>
        <rFont val="Calibri"/>
        <family val="2"/>
        <charset val="238"/>
      </rPr>
      <t>Ispunjavanje sljubnica</t>
    </r>
    <r>
      <rPr>
        <sz val="9"/>
        <color indexed="63"/>
        <rFont val="Calibri"/>
        <family val="2"/>
        <charset val="238"/>
      </rPr>
      <t xml:space="preserve"> </t>
    </r>
    <r>
      <rPr>
        <b/>
        <sz val="9"/>
        <color indexed="63"/>
        <rFont val="Calibri"/>
        <family val="2"/>
        <charset val="238"/>
      </rPr>
      <t xml:space="preserve">novim mortom </t>
    </r>
    <r>
      <rPr>
        <sz val="9"/>
        <color indexed="63"/>
        <rFont val="Calibri"/>
        <family val="2"/>
        <charset val="238"/>
      </rPr>
      <t xml:space="preserve">izvodi se premazivanjem istih akrilnom emulzijom te ispunjavanjem smjesom morta uz malu dozu akrilne emulzije koja omogućava bolju kompaktnost te kvalitetnije prianjanje na površinu na koju se nanosi; Smjesa se nanosi različitim metodama, ovisno o širini spojeva kamenih blokova, s naglaskom na to da ispune sljubnice ni u kojem slučaju ne smiju biti iznad razine elemenata ili nanesene preko bridova blokova; Nakon nanošenja okolne površine se detaljno ispiru spužvicama i vodom;
</t>
    </r>
  </si>
  <si>
    <t>ISPUNJAVANJE SLJUBNICA GORNJIH PLOHA ZIDOVA TE USMJERAVANJE ZA PAD OBORINSKIH VODA</t>
  </si>
  <si>
    <r>
      <rPr>
        <b/>
        <sz val="9"/>
        <color indexed="63"/>
        <rFont val="Calibri"/>
        <family val="2"/>
        <charset val="238"/>
      </rPr>
      <t>Ispunjavanje sljubnica gornjih ploha (horizontalnih i stepenastih)</t>
    </r>
    <r>
      <rPr>
        <sz val="9"/>
        <color indexed="63"/>
        <rFont val="Calibri"/>
        <family val="2"/>
        <charset val="238"/>
      </rPr>
      <t xml:space="preserve"> </t>
    </r>
    <r>
      <rPr>
        <b/>
        <sz val="9"/>
        <color indexed="63"/>
        <rFont val="Calibri"/>
        <family val="2"/>
        <charset val="238"/>
      </rPr>
      <t xml:space="preserve">novim mortom </t>
    </r>
    <r>
      <rPr>
        <sz val="9"/>
        <color indexed="63"/>
        <rFont val="Calibri"/>
        <family val="2"/>
        <charset val="238"/>
      </rPr>
      <t xml:space="preserve">izvodi se premazivanjem istih akrilnom emulzijom te ispunjavanjem smjesom morta uz malu dozu akrilne emulzije koja omogućava bolju kompaktnost te kvalitetnije prianjanje na površinu na koju se nanosi; Smjesa se nanosi različitim metodama, ovisno o širini spojeva kamenih blokova, s naglaskom na to da ispune sljubnice ni u kojem slučaju ne smiju biti iznad razine elemenata ili nanesene preko bridova blokova; Nakon nanošenja okolne površine se detaljno ispiru spužvicama i vodom; Novim ispunama mora biti omogućen slobodan protok oborinskih voda niz zidove, tj. sprječiti zadržavanje oborinskih voda na gornjim plohama zidova;
</t>
    </r>
  </si>
  <si>
    <t xml:space="preserve">Hidrofobna zaštita Funcosil sn nanosi se na sve plohe zidova fino disperzirajućom prskalicom u dva nanosa te na temelju probnog hidrofobiranja gdje je potrebno utvrditi kako otopina ne mjenja vizualne karakteristike kamena kao što su boja i sl. </t>
  </si>
  <si>
    <t>Unutranji zidovi</t>
  </si>
  <si>
    <t>sjeverni</t>
  </si>
  <si>
    <t>južni</t>
  </si>
  <si>
    <t xml:space="preserve">istočni </t>
  </si>
  <si>
    <t>zapadni</t>
  </si>
  <si>
    <t>mjerilo 1:25</t>
  </si>
  <si>
    <t xml:space="preserve">Vanjski zidovi </t>
  </si>
  <si>
    <t>dužina (u cm prema nacrtima)</t>
  </si>
  <si>
    <t>Debljina zidova</t>
  </si>
  <si>
    <t>visina (u cm prema nacrtima)</t>
  </si>
  <si>
    <t>TOTAL</t>
  </si>
  <si>
    <t>OPĆINA BOL</t>
  </si>
  <si>
    <t>Uz pjacu 2, 21 420 Bol</t>
  </si>
  <si>
    <t>OIB 88849172829</t>
  </si>
  <si>
    <t xml:space="preserve">Datum: </t>
  </si>
  <si>
    <t>1.</t>
  </si>
  <si>
    <t>2.</t>
  </si>
  <si>
    <r>
      <rPr>
        <sz val="9"/>
        <rFont val="Calibri"/>
        <family val="2"/>
        <charset val="238"/>
      </rPr>
      <t xml:space="preserve"> Predmet:</t>
    </r>
    <r>
      <rPr>
        <b/>
        <sz val="9"/>
        <rFont val="Calibri"/>
        <family val="2"/>
        <charset val="238"/>
      </rPr>
      <t xml:space="preserve"> PONUDA ZA KONZERVATORSKO - RESTAURATORSKE ZAHVATE NA RIMSKOJ PISCINI NA ZLATNOM RATU, BOL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</si>
</sst>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_-* #,##0.00\ [$kn-41A]_-;\-* #,##0.00\ [$kn-41A]_-;_-* &quot;-&quot;??\ [$kn-41A]_-;_-@_-"/>
  </numFmts>
  <fonts count="58" x14ac:knownFonts="1">
    <font>
      <sz val="10"/>
      <name val="Arial"/>
      <charset val="238"/>
    </font>
    <font>
      <sz val="10"/>
      <name val="Arial"/>
      <family val="2"/>
    </font>
    <font>
      <sz val="10"/>
      <name val="Arial Narrow"/>
      <family val="2"/>
      <charset val="238"/>
    </font>
    <font>
      <sz val="8"/>
      <name val="Arial Narrow"/>
      <family val="2"/>
      <charset val="238"/>
    </font>
    <font>
      <sz val="9"/>
      <color indexed="63"/>
      <name val="Calibri"/>
      <family val="2"/>
      <charset val="238"/>
    </font>
    <font>
      <b/>
      <sz val="9"/>
      <color indexed="63"/>
      <name val="Calibri"/>
      <family val="2"/>
      <charset val="238"/>
    </font>
    <font>
      <i/>
      <sz val="9"/>
      <color indexed="63"/>
      <name val="Calibri"/>
      <family val="2"/>
      <charset val="238"/>
    </font>
    <font>
      <b/>
      <sz val="10"/>
      <name val="Arial Narrow"/>
      <family val="2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0"/>
      <color indexed="2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theme="1" tint="0.249977111117893"/>
      <name val="Calibri"/>
      <family val="2"/>
      <charset val="238"/>
      <scheme val="minor"/>
    </font>
    <font>
      <sz val="10"/>
      <color theme="1" tint="0.249977111117893"/>
      <name val="Arial Narrow"/>
      <family val="2"/>
      <charset val="238"/>
    </font>
    <font>
      <sz val="9"/>
      <color theme="1" tint="0.34998626667073579"/>
      <name val="Calibri"/>
      <family val="2"/>
      <charset val="238"/>
      <scheme val="minor"/>
    </font>
    <font>
      <sz val="10"/>
      <color theme="1" tint="0.34998626667073579"/>
      <name val="Arial Narrow"/>
      <family val="2"/>
      <charset val="238"/>
    </font>
    <font>
      <sz val="8"/>
      <color theme="1" tint="0.34998626667073579"/>
      <name val="Arial Narrow"/>
      <family val="2"/>
      <charset val="238"/>
    </font>
    <font>
      <b/>
      <sz val="10"/>
      <color theme="0"/>
      <name val="Calibri"/>
      <family val="2"/>
      <charset val="238"/>
      <scheme val="minor"/>
    </font>
    <font>
      <sz val="10"/>
      <color theme="1" tint="0.34998626667073579"/>
      <name val="Calibri"/>
      <family val="2"/>
      <charset val="238"/>
      <scheme val="minor"/>
    </font>
    <font>
      <sz val="7"/>
      <color theme="1" tint="0.249977111117893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indexed="23"/>
      <name val="Calibri"/>
      <family val="2"/>
      <charset val="238"/>
      <scheme val="minor"/>
    </font>
    <font>
      <sz val="8"/>
      <color theme="1" tint="0.249977111117893"/>
      <name val="Calibri"/>
      <family val="2"/>
      <charset val="238"/>
      <scheme val="minor"/>
    </font>
    <font>
      <sz val="8"/>
      <color theme="1" tint="0.249977111117893"/>
      <name val="Arial Narrow"/>
      <family val="2"/>
      <charset val="238"/>
    </font>
    <font>
      <b/>
      <sz val="8"/>
      <color theme="0"/>
      <name val="Calibri"/>
      <family val="2"/>
      <charset val="238"/>
      <scheme val="minor"/>
    </font>
    <font>
      <b/>
      <sz val="10"/>
      <color theme="1" tint="0.249977111117893"/>
      <name val="Calibri"/>
      <family val="2"/>
      <charset val="238"/>
      <scheme val="minor"/>
    </font>
    <font>
      <b/>
      <sz val="11"/>
      <color theme="1" tint="0.249977111117893"/>
      <name val="Calibri"/>
      <family val="2"/>
      <charset val="238"/>
      <scheme val="minor"/>
    </font>
    <font>
      <b/>
      <sz val="8"/>
      <color theme="1" tint="0.249977111117893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1"/>
      <color theme="1" tint="0.14999847407452621"/>
      <name val="Calibri"/>
      <family val="2"/>
      <charset val="238"/>
      <scheme val="minor"/>
    </font>
    <font>
      <b/>
      <sz val="8"/>
      <color theme="1" tint="0.14999847407452621"/>
      <name val="Calibri"/>
      <family val="2"/>
      <charset val="238"/>
      <scheme val="minor"/>
    </font>
    <font>
      <b/>
      <sz val="10"/>
      <color theme="1" tint="0.14999847407452621"/>
      <name val="Calibri"/>
      <family val="2"/>
      <charset val="238"/>
      <scheme val="minor"/>
    </font>
    <font>
      <sz val="10"/>
      <color theme="1" tint="0.249977111117893"/>
      <name val="Calibri"/>
      <family val="2"/>
      <charset val="238"/>
      <scheme val="minor"/>
    </font>
    <font>
      <i/>
      <sz val="9"/>
      <color theme="1" tint="0.249977111117893"/>
      <name val="Calibri"/>
      <family val="2"/>
      <charset val="238"/>
      <scheme val="minor"/>
    </font>
    <font>
      <i/>
      <sz val="10"/>
      <color theme="1" tint="0.249977111117893"/>
      <name val="Calibri"/>
      <family val="2"/>
      <charset val="238"/>
      <scheme val="minor"/>
    </font>
    <font>
      <i/>
      <sz val="7"/>
      <color theme="1" tint="0.249977111117893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i/>
      <sz val="10"/>
      <color indexed="2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 tint="0.249977111117893"/>
      <name val="Calibri"/>
      <family val="2"/>
      <charset val="238"/>
      <scheme val="minor"/>
    </font>
    <font>
      <b/>
      <sz val="9"/>
      <color theme="1" tint="0.249977111117893"/>
      <name val="Calibri"/>
      <family val="2"/>
      <charset val="238"/>
      <scheme val="minor"/>
    </font>
    <font>
      <b/>
      <sz val="9"/>
      <color theme="1" tint="0.3499862666707357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 tint="0.14999847407452621"/>
      <name val="Calibri"/>
      <family val="2"/>
      <charset val="238"/>
      <scheme val="minor"/>
    </font>
    <font>
      <sz val="9"/>
      <color theme="1" tint="0.1499984740745262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9"/>
      <color theme="1" tint="0.34998626667073579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0"/>
      <name val="Calibri"/>
      <family val="2"/>
    </font>
    <font>
      <sz val="10"/>
      <name val="Arial"/>
      <family val="2"/>
      <charset val="238"/>
    </font>
    <font>
      <b/>
      <sz val="12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0" fillId="3" borderId="1" applyNumberFormat="0" applyAlignment="0" applyProtection="0"/>
    <xf numFmtId="43" fontId="1" fillId="0" borderId="0" applyFont="0" applyFill="0" applyBorder="0" applyAlignment="0" applyProtection="0"/>
    <xf numFmtId="0" fontId="11" fillId="2" borderId="2" applyNumberFormat="0" applyAlignment="0" applyProtection="0"/>
  </cellStyleXfs>
  <cellXfs count="24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49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3" fillId="0" borderId="0" xfId="0" applyFont="1" applyBorder="1" applyAlignment="1"/>
    <xf numFmtId="49" fontId="13" fillId="0" borderId="0" xfId="0" applyNumberFormat="1" applyFont="1" applyBorder="1" applyAlignment="1"/>
    <xf numFmtId="0" fontId="14" fillId="0" borderId="0" xfId="0" applyFont="1" applyBorder="1" applyAlignment="1">
      <alignment horizontal="center"/>
    </xf>
    <xf numFmtId="0" fontId="14" fillId="0" borderId="0" xfId="0" applyFont="1" applyFill="1"/>
    <xf numFmtId="49" fontId="14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16" fillId="0" borderId="0" xfId="0" applyFont="1" applyFill="1"/>
    <xf numFmtId="0" fontId="14" fillId="0" borderId="0" xfId="0" applyFont="1" applyFill="1" applyBorder="1"/>
    <xf numFmtId="0" fontId="12" fillId="0" borderId="0" xfId="0" applyFont="1" applyFill="1"/>
    <xf numFmtId="0" fontId="16" fillId="0" borderId="0" xfId="0" applyFont="1" applyFill="1" applyBorder="1"/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49" fontId="17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4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/>
    <xf numFmtId="0" fontId="19" fillId="0" borderId="0" xfId="1" applyFont="1" applyFill="1" applyBorder="1" applyAlignment="1"/>
    <xf numFmtId="0" fontId="20" fillId="0" borderId="0" xfId="0" applyFont="1" applyFill="1" applyBorder="1" applyAlignment="1"/>
    <xf numFmtId="0" fontId="13" fillId="0" borderId="0" xfId="0" applyFont="1" applyBorder="1" applyAlignment="1">
      <alignment vertical="top"/>
    </xf>
    <xf numFmtId="0" fontId="12" fillId="0" borderId="0" xfId="0" applyFont="1" applyAlignment="1">
      <alignment horizontal="center" vertical="top"/>
    </xf>
    <xf numFmtId="0" fontId="21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top"/>
    </xf>
    <xf numFmtId="0" fontId="14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2" fillId="0" borderId="0" xfId="0" applyFont="1" applyBorder="1" applyAlignment="1">
      <alignment horizontal="center" vertical="top"/>
    </xf>
    <xf numFmtId="0" fontId="14" fillId="0" borderId="0" xfId="0" applyFont="1" applyFill="1" applyBorder="1" applyAlignment="1">
      <alignment horizontal="left" vertical="top"/>
    </xf>
    <xf numFmtId="4" fontId="13" fillId="0" borderId="0" xfId="0" applyNumberFormat="1" applyFont="1" applyBorder="1" applyAlignment="1">
      <alignment vertical="top"/>
    </xf>
    <xf numFmtId="4" fontId="13" fillId="0" borderId="0" xfId="0" applyNumberFormat="1" applyFont="1" applyAlignment="1">
      <alignment horizontal="center" vertical="top"/>
    </xf>
    <xf numFmtId="4" fontId="14" fillId="0" borderId="0" xfId="0" applyNumberFormat="1" applyFont="1" applyBorder="1" applyAlignment="1">
      <alignment horizontal="right" vertical="top"/>
    </xf>
    <xf numFmtId="4" fontId="2" fillId="0" borderId="0" xfId="0" applyNumberFormat="1" applyFont="1" applyAlignment="1">
      <alignment horizontal="center" vertical="top"/>
    </xf>
    <xf numFmtId="4" fontId="12" fillId="0" borderId="0" xfId="0" applyNumberFormat="1" applyFont="1" applyAlignment="1">
      <alignment horizontal="center" vertical="top"/>
    </xf>
    <xf numFmtId="2" fontId="23" fillId="0" borderId="0" xfId="0" applyNumberFormat="1" applyFont="1" applyBorder="1" applyAlignment="1">
      <alignment horizontal="left" vertical="top"/>
    </xf>
    <xf numFmtId="2" fontId="24" fillId="0" borderId="0" xfId="0" applyNumberFormat="1" applyFont="1" applyAlignment="1">
      <alignment horizontal="left" vertical="top"/>
    </xf>
    <xf numFmtId="2" fontId="25" fillId="0" borderId="0" xfId="0" applyNumberFormat="1" applyFont="1" applyBorder="1" applyAlignment="1">
      <alignment horizontal="left" vertical="top"/>
    </xf>
    <xf numFmtId="2" fontId="3" fillId="0" borderId="0" xfId="0" applyNumberFormat="1" applyFont="1" applyAlignment="1">
      <alignment horizontal="left" vertical="top"/>
    </xf>
    <xf numFmtId="4" fontId="14" fillId="0" borderId="0" xfId="2" applyNumberFormat="1" applyFont="1" applyFill="1" applyBorder="1" applyAlignment="1">
      <alignment horizontal="right" vertical="top"/>
    </xf>
    <xf numFmtId="0" fontId="12" fillId="0" borderId="0" xfId="0" applyFont="1" applyFill="1" applyBorder="1"/>
    <xf numFmtId="0" fontId="13" fillId="0" borderId="0" xfId="0" applyFont="1" applyFill="1" applyBorder="1" applyAlignment="1"/>
    <xf numFmtId="0" fontId="27" fillId="0" borderId="0" xfId="1" applyFont="1" applyFill="1" applyBorder="1"/>
    <xf numFmtId="0" fontId="2" fillId="0" borderId="0" xfId="0" applyFont="1" applyFill="1"/>
    <xf numFmtId="0" fontId="2" fillId="0" borderId="0" xfId="0" applyFont="1" applyFill="1" applyBorder="1"/>
    <xf numFmtId="0" fontId="28" fillId="4" borderId="0" xfId="1" applyFont="1" applyFill="1" applyBorder="1" applyAlignment="1">
      <alignment horizontal="left" vertical="center"/>
    </xf>
    <xf numFmtId="0" fontId="29" fillId="4" borderId="0" xfId="1" applyFont="1" applyFill="1" applyBorder="1" applyAlignment="1">
      <alignment horizontal="right"/>
    </xf>
    <xf numFmtId="0" fontId="29" fillId="4" borderId="0" xfId="1" applyFont="1" applyFill="1" applyBorder="1" applyAlignment="1">
      <alignment horizontal="right" vertical="center"/>
    </xf>
    <xf numFmtId="2" fontId="29" fillId="4" borderId="0" xfId="1" applyNumberFormat="1" applyFont="1" applyFill="1" applyBorder="1" applyAlignment="1">
      <alignment horizontal="right"/>
    </xf>
    <xf numFmtId="0" fontId="29" fillId="0" borderId="0" xfId="1" applyFont="1" applyFill="1" applyBorder="1" applyAlignment="1">
      <alignment horizontal="right"/>
    </xf>
    <xf numFmtId="0" fontId="30" fillId="5" borderId="0" xfId="1" applyFont="1" applyFill="1" applyBorder="1" applyAlignment="1">
      <alignment horizontal="right"/>
    </xf>
    <xf numFmtId="0" fontId="30" fillId="4" borderId="0" xfId="1" applyFont="1" applyFill="1" applyBorder="1" applyAlignment="1">
      <alignment horizontal="left" vertical="center"/>
    </xf>
    <xf numFmtId="49" fontId="30" fillId="4" borderId="0" xfId="1" applyNumberFormat="1" applyFont="1" applyFill="1" applyBorder="1" applyAlignment="1">
      <alignment horizontal="center" vertical="center"/>
    </xf>
    <xf numFmtId="4" fontId="30" fillId="4" borderId="0" xfId="1" applyNumberFormat="1" applyFont="1" applyFill="1" applyBorder="1" applyAlignment="1">
      <alignment horizontal="center" vertical="center"/>
    </xf>
    <xf numFmtId="2" fontId="30" fillId="4" borderId="0" xfId="1" applyNumberFormat="1" applyFont="1" applyFill="1" applyBorder="1" applyAlignment="1">
      <alignment horizontal="left" vertical="center"/>
    </xf>
    <xf numFmtId="0" fontId="30" fillId="4" borderId="0" xfId="1" applyFont="1" applyFill="1" applyBorder="1" applyAlignment="1">
      <alignment vertical="center"/>
    </xf>
    <xf numFmtId="0" fontId="28" fillId="4" borderId="0" xfId="1" applyFont="1" applyFill="1" applyBorder="1" applyAlignment="1">
      <alignment vertical="center"/>
    </xf>
    <xf numFmtId="49" fontId="28" fillId="4" borderId="0" xfId="1" applyNumberFormat="1" applyFont="1" applyFill="1" applyBorder="1" applyAlignment="1">
      <alignment vertical="center"/>
    </xf>
    <xf numFmtId="4" fontId="28" fillId="4" borderId="0" xfId="1" applyNumberFormat="1" applyFont="1" applyFill="1" applyBorder="1" applyAlignment="1">
      <alignment vertical="center"/>
    </xf>
    <xf numFmtId="0" fontId="31" fillId="6" borderId="0" xfId="0" applyFont="1" applyFill="1" applyAlignment="1"/>
    <xf numFmtId="0" fontId="32" fillId="4" borderId="0" xfId="1" applyFont="1" applyFill="1" applyBorder="1" applyAlignment="1">
      <alignment vertical="top"/>
    </xf>
    <xf numFmtId="0" fontId="32" fillId="4" borderId="0" xfId="1" applyFont="1" applyFill="1" applyBorder="1" applyAlignment="1"/>
    <xf numFmtId="0" fontId="32" fillId="4" borderId="0" xfId="1" applyFont="1" applyFill="1" applyBorder="1" applyAlignment="1">
      <alignment horizontal="left" vertical="top"/>
    </xf>
    <xf numFmtId="49" fontId="32" fillId="4" borderId="0" xfId="1" applyNumberFormat="1" applyFont="1" applyFill="1" applyBorder="1" applyAlignment="1"/>
    <xf numFmtId="0" fontId="33" fillId="4" borderId="0" xfId="1" applyFont="1" applyFill="1" applyBorder="1" applyAlignment="1">
      <alignment horizontal="left" vertical="top"/>
    </xf>
    <xf numFmtId="0" fontId="32" fillId="4" borderId="0" xfId="1" applyFont="1" applyFill="1" applyBorder="1" applyAlignment="1">
      <alignment horizontal="right" vertical="top"/>
    </xf>
    <xf numFmtId="4" fontId="32" fillId="4" borderId="0" xfId="1" applyNumberFormat="1" applyFont="1" applyFill="1" applyBorder="1" applyAlignment="1">
      <alignment horizontal="right" vertical="top"/>
    </xf>
    <xf numFmtId="0" fontId="34" fillId="4" borderId="0" xfId="1" applyFont="1" applyFill="1" applyBorder="1" applyAlignment="1">
      <alignment vertical="top"/>
    </xf>
    <xf numFmtId="0" fontId="34" fillId="4" borderId="0" xfId="1" applyFont="1" applyFill="1" applyBorder="1" applyAlignment="1"/>
    <xf numFmtId="49" fontId="34" fillId="4" borderId="0" xfId="1" applyNumberFormat="1" applyFont="1" applyFill="1" applyBorder="1" applyAlignment="1"/>
    <xf numFmtId="2" fontId="33" fillId="4" borderId="0" xfId="1" applyNumberFormat="1" applyFont="1" applyFill="1" applyBorder="1" applyAlignment="1">
      <alignment horizontal="left" vertical="top"/>
    </xf>
    <xf numFmtId="4" fontId="34" fillId="4" borderId="0" xfId="1" applyNumberFormat="1" applyFont="1" applyFill="1" applyBorder="1" applyAlignment="1">
      <alignment vertical="top"/>
    </xf>
    <xf numFmtId="0" fontId="2" fillId="0" borderId="0" xfId="0" applyFont="1" applyAlignment="1">
      <alignment horizontal="right"/>
    </xf>
    <xf numFmtId="0" fontId="35" fillId="0" borderId="0" xfId="0" applyFont="1" applyFill="1" applyBorder="1" applyAlignment="1"/>
    <xf numFmtId="0" fontId="35" fillId="0" borderId="0" xfId="0" applyFont="1" applyBorder="1" applyAlignment="1"/>
    <xf numFmtId="0" fontId="28" fillId="0" borderId="0" xfId="0" applyFont="1" applyBorder="1" applyAlignment="1">
      <alignment horizontal="center"/>
    </xf>
    <xf numFmtId="2" fontId="25" fillId="0" borderId="0" xfId="0" applyNumberFormat="1" applyFont="1" applyBorder="1" applyAlignment="1"/>
    <xf numFmtId="0" fontId="35" fillId="0" borderId="0" xfId="0" applyFont="1" applyFill="1" applyBorder="1"/>
    <xf numFmtId="0" fontId="35" fillId="0" borderId="0" xfId="0" applyFont="1" applyAlignment="1">
      <alignment horizontal="center"/>
    </xf>
    <xf numFmtId="2" fontId="25" fillId="0" borderId="0" xfId="0" applyNumberFormat="1" applyFont="1" applyAlignment="1">
      <alignment horizontal="center"/>
    </xf>
    <xf numFmtId="0" fontId="36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30" fillId="5" borderId="0" xfId="1" applyFont="1" applyFill="1" applyBorder="1" applyAlignment="1">
      <alignment horizontal="right" vertical="center"/>
    </xf>
    <xf numFmtId="2" fontId="30" fillId="5" borderId="0" xfId="1" applyNumberFormat="1" applyFont="1" applyFill="1" applyBorder="1" applyAlignment="1">
      <alignment horizontal="right" vertical="center"/>
    </xf>
    <xf numFmtId="0" fontId="30" fillId="0" borderId="0" xfId="1" applyFont="1" applyFill="1" applyBorder="1" applyAlignment="1">
      <alignment horizontal="right"/>
    </xf>
    <xf numFmtId="0" fontId="11" fillId="2" borderId="0" xfId="3" applyBorder="1"/>
    <xf numFmtId="0" fontId="11" fillId="2" borderId="0" xfId="3" applyBorder="1" applyAlignment="1">
      <alignment horizontal="left"/>
    </xf>
    <xf numFmtId="0" fontId="11" fillId="2" borderId="0" xfId="3" quotePrefix="1" applyBorder="1" applyAlignment="1">
      <alignment horizontal="right" vertical="center" wrapText="1"/>
    </xf>
    <xf numFmtId="0" fontId="11" fillId="2" borderId="0" xfId="3" applyBorder="1" applyAlignment="1">
      <alignment vertical="top"/>
    </xf>
    <xf numFmtId="0" fontId="37" fillId="0" borderId="0" xfId="0" applyFont="1" applyBorder="1" applyAlignment="1">
      <alignment vertical="top"/>
    </xf>
    <xf numFmtId="0" fontId="11" fillId="2" borderId="0" xfId="3" applyBorder="1" applyAlignment="1">
      <alignment horizontal="center"/>
    </xf>
    <xf numFmtId="0" fontId="11" fillId="2" borderId="0" xfId="3" applyBorder="1" applyAlignment="1">
      <alignment horizontal="right"/>
    </xf>
    <xf numFmtId="0" fontId="11" fillId="2" borderId="0" xfId="3" applyBorder="1" applyAlignment="1">
      <alignment horizontal="right" vertical="center"/>
    </xf>
    <xf numFmtId="2" fontId="11" fillId="2" borderId="0" xfId="3" applyNumberFormat="1" applyBorder="1" applyAlignment="1">
      <alignment horizontal="right"/>
    </xf>
    <xf numFmtId="0" fontId="2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11" fillId="2" borderId="0" xfId="3" applyNumberFormat="1" applyBorder="1" applyAlignment="1">
      <alignment horizontal="center"/>
    </xf>
    <xf numFmtId="0" fontId="36" fillId="7" borderId="0" xfId="0" applyFont="1" applyFill="1" applyBorder="1"/>
    <xf numFmtId="14" fontId="38" fillId="7" borderId="0" xfId="0" applyNumberFormat="1" applyFont="1" applyFill="1" applyBorder="1" applyAlignment="1">
      <alignment horizontal="left"/>
    </xf>
    <xf numFmtId="0" fontId="36" fillId="7" borderId="0" xfId="0" applyFont="1" applyFill="1" applyBorder="1" applyAlignment="1">
      <alignment horizontal="center"/>
    </xf>
    <xf numFmtId="0" fontId="36" fillId="7" borderId="0" xfId="0" applyFont="1" applyFill="1" applyBorder="1" applyAlignment="1">
      <alignment horizontal="left"/>
    </xf>
    <xf numFmtId="0" fontId="37" fillId="7" borderId="0" xfId="0" quotePrefix="1" applyFont="1" applyFill="1" applyBorder="1" applyAlignment="1">
      <alignment vertical="top" wrapText="1"/>
    </xf>
    <xf numFmtId="0" fontId="2" fillId="0" borderId="0" xfId="0" applyFont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0" fontId="2" fillId="0" borderId="0" xfId="0" applyFont="1" applyFill="1" applyAlignment="1">
      <alignment horizontal="right"/>
    </xf>
    <xf numFmtId="0" fontId="34" fillId="0" borderId="0" xfId="1" applyFont="1" applyFill="1" applyBorder="1" applyAlignment="1"/>
    <xf numFmtId="0" fontId="14" fillId="0" borderId="0" xfId="0" applyFont="1" applyFill="1" applyBorder="1" applyAlignment="1"/>
    <xf numFmtId="0" fontId="15" fillId="0" borderId="0" xfId="0" applyFont="1" applyFill="1"/>
    <xf numFmtId="0" fontId="32" fillId="0" borderId="0" xfId="1" applyFont="1" applyFill="1" applyBorder="1" applyAlignment="1"/>
    <xf numFmtId="2" fontId="30" fillId="4" borderId="0" xfId="1" applyNumberFormat="1" applyFont="1" applyFill="1" applyBorder="1" applyAlignment="1">
      <alignment horizontal="center" vertical="center"/>
    </xf>
    <xf numFmtId="0" fontId="39" fillId="4" borderId="0" xfId="1" applyFont="1" applyFill="1" applyBorder="1"/>
    <xf numFmtId="0" fontId="39" fillId="4" borderId="0" xfId="1" applyFont="1" applyFill="1" applyBorder="1" applyAlignment="1">
      <alignment horizontal="left" vertical="top"/>
    </xf>
    <xf numFmtId="0" fontId="39" fillId="4" borderId="0" xfId="1" applyFont="1" applyFill="1" applyBorder="1" applyAlignment="1">
      <alignment horizontal="left" vertical="center"/>
    </xf>
    <xf numFmtId="49" fontId="39" fillId="4" borderId="0" xfId="1" applyNumberFormat="1" applyFont="1" applyFill="1" applyBorder="1" applyAlignment="1">
      <alignment horizontal="center" vertical="center"/>
    </xf>
    <xf numFmtId="2" fontId="39" fillId="4" borderId="0" xfId="1" applyNumberFormat="1" applyFont="1" applyFill="1" applyBorder="1" applyAlignment="1">
      <alignment horizontal="center" vertical="center"/>
    </xf>
    <xf numFmtId="4" fontId="39" fillId="4" borderId="0" xfId="1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right" vertical="center"/>
    </xf>
    <xf numFmtId="4" fontId="14" fillId="0" borderId="0" xfId="2" applyNumberFormat="1" applyFont="1" applyFill="1" applyBorder="1" applyAlignment="1">
      <alignment horizontal="left" vertical="top"/>
    </xf>
    <xf numFmtId="0" fontId="2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4" fontId="28" fillId="4" borderId="0" xfId="1" applyNumberFormat="1" applyFont="1" applyFill="1" applyBorder="1" applyAlignment="1">
      <alignment vertical="top"/>
    </xf>
    <xf numFmtId="4" fontId="35" fillId="0" borderId="0" xfId="0" applyNumberFormat="1" applyFont="1" applyBorder="1" applyAlignment="1">
      <alignment vertical="top"/>
    </xf>
    <xf numFmtId="0" fontId="29" fillId="4" borderId="0" xfId="1" applyFont="1" applyFill="1" applyBorder="1" applyAlignment="1">
      <alignment horizontal="right" vertical="top"/>
    </xf>
    <xf numFmtId="4" fontId="15" fillId="0" borderId="0" xfId="0" applyNumberFormat="1" applyFont="1" applyAlignment="1">
      <alignment horizontal="center" vertical="top"/>
    </xf>
    <xf numFmtId="0" fontId="41" fillId="0" borderId="0" xfId="0" applyFont="1" applyAlignment="1">
      <alignment horizontal="center" vertical="top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 vertical="top"/>
    </xf>
    <xf numFmtId="0" fontId="42" fillId="0" borderId="0" xfId="0" applyFont="1" applyAlignment="1">
      <alignment horizontal="left" vertical="top"/>
    </xf>
    <xf numFmtId="49" fontId="41" fillId="0" borderId="0" xfId="0" applyNumberFormat="1" applyFont="1" applyAlignment="1">
      <alignment horizontal="center"/>
    </xf>
    <xf numFmtId="2" fontId="41" fillId="0" borderId="0" xfId="0" applyNumberFormat="1" applyFont="1" applyAlignment="1">
      <alignment horizontal="left" vertical="top"/>
    </xf>
    <xf numFmtId="4" fontId="41" fillId="0" borderId="0" xfId="0" applyNumberFormat="1" applyFont="1" applyAlignment="1">
      <alignment horizontal="center" vertical="top"/>
    </xf>
    <xf numFmtId="4" fontId="43" fillId="0" borderId="0" xfId="0" applyNumberFormat="1" applyFont="1" applyAlignment="1">
      <alignment horizontal="center" vertical="top"/>
    </xf>
    <xf numFmtId="4" fontId="42" fillId="0" borderId="0" xfId="0" applyNumberFormat="1" applyFont="1" applyAlignment="1">
      <alignment horizontal="right" vertical="top"/>
    </xf>
    <xf numFmtId="0" fontId="41" fillId="0" borderId="0" xfId="0" applyFont="1" applyFill="1"/>
    <xf numFmtId="4" fontId="2" fillId="0" borderId="0" xfId="0" applyNumberFormat="1" applyFont="1" applyFill="1"/>
    <xf numFmtId="4" fontId="7" fillId="0" borderId="0" xfId="0" applyNumberFormat="1" applyFont="1" applyFill="1"/>
    <xf numFmtId="0" fontId="21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 wrapText="1"/>
    </xf>
    <xf numFmtId="2" fontId="25" fillId="0" borderId="0" xfId="0" applyNumberFormat="1" applyFont="1" applyFill="1" applyBorder="1" applyAlignment="1">
      <alignment horizontal="left" vertical="top"/>
    </xf>
    <xf numFmtId="4" fontId="14" fillId="0" borderId="0" xfId="0" applyNumberFormat="1" applyFont="1" applyFill="1" applyBorder="1" applyAlignment="1">
      <alignment horizontal="right" vertical="top"/>
    </xf>
    <xf numFmtId="0" fontId="16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4" fontId="20" fillId="0" borderId="0" xfId="0" applyNumberFormat="1" applyFont="1" applyFill="1" applyBorder="1" applyAlignment="1">
      <alignment horizontal="center"/>
    </xf>
    <xf numFmtId="0" fontId="34" fillId="4" borderId="0" xfId="1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top" wrapText="1"/>
    </xf>
    <xf numFmtId="14" fontId="21" fillId="0" borderId="0" xfId="0" applyNumberFormat="1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2" fontId="26" fillId="0" borderId="0" xfId="0" applyNumberFormat="1" applyFont="1" applyFill="1" applyBorder="1" applyAlignment="1">
      <alignment horizontal="left" vertical="top"/>
    </xf>
    <xf numFmtId="4" fontId="15" fillId="0" borderId="0" xfId="0" applyNumberFormat="1" applyFont="1" applyFill="1" applyBorder="1" applyAlignment="1">
      <alignment horizontal="right" vertical="top"/>
    </xf>
    <xf numFmtId="0" fontId="11" fillId="7" borderId="0" xfId="3" applyFill="1" applyBorder="1"/>
    <xf numFmtId="0" fontId="11" fillId="7" borderId="0" xfId="3" applyFill="1" applyBorder="1" applyAlignment="1">
      <alignment horizontal="left"/>
    </xf>
    <xf numFmtId="0" fontId="11" fillId="7" borderId="0" xfId="3" applyFill="1" applyBorder="1" applyAlignment="1">
      <alignment horizontal="center"/>
    </xf>
    <xf numFmtId="0" fontId="11" fillId="7" borderId="0" xfId="3" quotePrefix="1" applyFill="1" applyBorder="1" applyAlignment="1">
      <alignment horizontal="right" vertical="center" wrapText="1"/>
    </xf>
    <xf numFmtId="0" fontId="11" fillId="7" borderId="0" xfId="3" applyFill="1" applyBorder="1" applyAlignment="1">
      <alignment vertical="top"/>
    </xf>
    <xf numFmtId="49" fontId="21" fillId="0" borderId="0" xfId="0" applyNumberFormat="1" applyFont="1" applyFill="1" applyBorder="1" applyAlignment="1">
      <alignment horizontal="left" vertical="top"/>
    </xf>
    <xf numFmtId="49" fontId="34" fillId="4" borderId="0" xfId="1" applyNumberFormat="1" applyFont="1" applyFill="1" applyBorder="1" applyAlignment="1">
      <alignment vertical="top"/>
    </xf>
    <xf numFmtId="49" fontId="13" fillId="0" borderId="0" xfId="0" applyNumberFormat="1" applyFont="1" applyBorder="1" applyAlignment="1">
      <alignment vertical="top"/>
    </xf>
    <xf numFmtId="49" fontId="39" fillId="4" borderId="0" xfId="1" applyNumberFormat="1" applyFont="1" applyFill="1" applyBorder="1" applyAlignment="1">
      <alignment horizontal="left" vertical="top"/>
    </xf>
    <xf numFmtId="49" fontId="12" fillId="0" borderId="0" xfId="0" applyNumberFormat="1" applyFont="1" applyAlignment="1">
      <alignment horizontal="center" vertical="top"/>
    </xf>
    <xf numFmtId="49" fontId="21" fillId="0" borderId="0" xfId="0" applyNumberFormat="1" applyFont="1" applyBorder="1" applyAlignment="1">
      <alignment horizontal="left" vertical="top"/>
    </xf>
    <xf numFmtId="49" fontId="32" fillId="4" borderId="0" xfId="1" applyNumberFormat="1" applyFont="1" applyFill="1" applyBorder="1" applyAlignment="1">
      <alignment vertical="top"/>
    </xf>
    <xf numFmtId="49" fontId="2" fillId="0" borderId="0" xfId="0" applyNumberFormat="1" applyFont="1" applyAlignment="1">
      <alignment horizontal="center" vertical="top"/>
    </xf>
    <xf numFmtId="0" fontId="46" fillId="0" borderId="0" xfId="0" applyFont="1" applyFill="1" applyBorder="1"/>
    <xf numFmtId="0" fontId="46" fillId="0" borderId="0" xfId="0" applyFont="1" applyFill="1" applyBorder="1" applyAlignment="1">
      <alignment vertical="top" wrapText="1"/>
    </xf>
    <xf numFmtId="0" fontId="46" fillId="0" borderId="0" xfId="0" applyFont="1" applyFill="1" applyBorder="1" applyAlignment="1">
      <alignment wrapText="1"/>
    </xf>
    <xf numFmtId="0" fontId="47" fillId="0" borderId="0" xfId="0" applyFont="1" applyFill="1" applyBorder="1" applyAlignment="1">
      <alignment wrapText="1"/>
    </xf>
    <xf numFmtId="164" fontId="47" fillId="0" borderId="0" xfId="0" applyNumberFormat="1" applyFont="1" applyFill="1" applyBorder="1" applyAlignment="1">
      <alignment horizontal="right" wrapText="1"/>
    </xf>
    <xf numFmtId="0" fontId="46" fillId="0" borderId="0" xfId="0" applyFont="1" applyFill="1"/>
    <xf numFmtId="0" fontId="13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46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2" fontId="24" fillId="0" borderId="0" xfId="0" applyNumberFormat="1" applyFont="1" applyFill="1" applyBorder="1" applyAlignment="1">
      <alignment horizontal="left" vertical="top"/>
    </xf>
    <xf numFmtId="4" fontId="13" fillId="0" borderId="0" xfId="0" applyNumberFormat="1" applyFont="1" applyFill="1" applyBorder="1" applyAlignment="1">
      <alignment horizontal="center" vertical="top"/>
    </xf>
    <xf numFmtId="4" fontId="35" fillId="0" borderId="0" xfId="0" applyNumberFormat="1" applyFont="1" applyFill="1" applyBorder="1" applyAlignment="1">
      <alignment horizontal="center" vertical="top"/>
    </xf>
    <xf numFmtId="4" fontId="12" fillId="0" borderId="0" xfId="0" applyNumberFormat="1" applyFont="1" applyFill="1" applyBorder="1" applyAlignment="1">
      <alignment horizontal="center" vertical="top"/>
    </xf>
    <xf numFmtId="0" fontId="48" fillId="0" borderId="0" xfId="0" applyFont="1" applyFill="1" applyBorder="1" applyAlignment="1">
      <alignment horizontal="left" vertical="top" wrapText="1"/>
    </xf>
    <xf numFmtId="4" fontId="14" fillId="0" borderId="0" xfId="0" applyNumberFormat="1" applyFont="1" applyFill="1" applyBorder="1" applyAlignment="1">
      <alignment horizontal="left" vertical="top" wrapText="1"/>
    </xf>
    <xf numFmtId="0" fontId="31" fillId="0" borderId="0" xfId="0" applyFont="1" applyFill="1" applyBorder="1" applyAlignment="1"/>
    <xf numFmtId="0" fontId="31" fillId="0" borderId="0" xfId="0" applyFont="1" applyFill="1" applyBorder="1" applyAlignment="1">
      <alignment horizontal="center"/>
    </xf>
    <xf numFmtId="49" fontId="31" fillId="0" borderId="0" xfId="0" applyNumberFormat="1" applyFont="1" applyFill="1" applyBorder="1" applyAlignment="1">
      <alignment horizontal="center"/>
    </xf>
    <xf numFmtId="4" fontId="49" fillId="0" borderId="0" xfId="2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left" vertical="top"/>
    </xf>
    <xf numFmtId="0" fontId="40" fillId="0" borderId="0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left"/>
    </xf>
    <xf numFmtId="4" fontId="13" fillId="0" borderId="0" xfId="0" applyNumberFormat="1" applyFont="1" applyFill="1" applyBorder="1" applyAlignment="1">
      <alignment horizontal="left" vertical="top"/>
    </xf>
    <xf numFmtId="4" fontId="35" fillId="0" borderId="0" xfId="0" applyNumberFormat="1" applyFont="1" applyFill="1" applyBorder="1" applyAlignment="1">
      <alignment horizontal="left" vertical="top"/>
    </xf>
    <xf numFmtId="49" fontId="29" fillId="4" borderId="0" xfId="1" applyNumberFormat="1" applyFont="1" applyFill="1" applyBorder="1" applyAlignment="1">
      <alignment horizontal="right" vertical="center"/>
    </xf>
    <xf numFmtId="49" fontId="35" fillId="0" borderId="0" xfId="0" applyNumberFormat="1" applyFont="1" applyBorder="1" applyAlignment="1">
      <alignment vertical="center"/>
    </xf>
    <xf numFmtId="49" fontId="35" fillId="0" borderId="0" xfId="0" applyNumberFormat="1" applyFont="1" applyAlignment="1">
      <alignment horizontal="center" vertical="center"/>
    </xf>
    <xf numFmtId="4" fontId="11" fillId="2" borderId="0" xfId="3" applyNumberFormat="1" applyBorder="1" applyAlignment="1">
      <alignment vertical="center"/>
    </xf>
    <xf numFmtId="0" fontId="37" fillId="0" borderId="0" xfId="0" applyFont="1" applyBorder="1" applyAlignment="1">
      <alignment vertical="center"/>
    </xf>
    <xf numFmtId="4" fontId="11" fillId="7" borderId="0" xfId="3" applyNumberFormat="1" applyFill="1" applyBorder="1" applyAlignment="1">
      <alignment vertical="center"/>
    </xf>
    <xf numFmtId="4" fontId="11" fillId="2" borderId="0" xfId="3" applyNumberFormat="1" applyBorder="1" applyAlignment="1">
      <alignment horizontal="right" vertical="center"/>
    </xf>
    <xf numFmtId="4" fontId="11" fillId="0" borderId="0" xfId="3" applyNumberFormat="1" applyFill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50" fillId="0" borderId="0" xfId="0" applyFont="1" applyFill="1" applyBorder="1" applyAlignment="1">
      <alignment wrapText="1"/>
    </xf>
    <xf numFmtId="0" fontId="51" fillId="0" borderId="0" xfId="0" applyFont="1" applyFill="1" applyBorder="1" applyAlignment="1">
      <alignment wrapText="1"/>
    </xf>
    <xf numFmtId="0" fontId="14" fillId="0" borderId="0" xfId="0" applyFont="1"/>
    <xf numFmtId="0" fontId="21" fillId="0" borderId="0" xfId="0" applyFont="1" applyAlignment="1">
      <alignment horizontal="left" vertical="top"/>
    </xf>
    <xf numFmtId="0" fontId="14" fillId="0" borderId="0" xfId="0" applyFont="1" applyAlignment="1">
      <alignment horizontal="center"/>
    </xf>
    <xf numFmtId="0" fontId="4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49" fontId="14" fillId="0" borderId="0" xfId="0" applyNumberFormat="1" applyFont="1" applyAlignment="1">
      <alignment horizontal="center"/>
    </xf>
    <xf numFmtId="2" fontId="25" fillId="0" borderId="0" xfId="0" applyNumberFormat="1" applyFont="1" applyAlignment="1">
      <alignment horizontal="left" vertical="top"/>
    </xf>
    <xf numFmtId="4" fontId="14" fillId="0" borderId="0" xfId="0" applyNumberFormat="1" applyFont="1" applyAlignment="1">
      <alignment horizontal="right" vertical="top"/>
    </xf>
    <xf numFmtId="0" fontId="14" fillId="0" borderId="0" xfId="0" applyFont="1" applyAlignment="1">
      <alignment horizontal="left" vertical="top"/>
    </xf>
    <xf numFmtId="0" fontId="52" fillId="0" borderId="0" xfId="0" applyFont="1"/>
    <xf numFmtId="0" fontId="53" fillId="0" borderId="0" xfId="0" applyFont="1"/>
    <xf numFmtId="0" fontId="53" fillId="0" borderId="0" xfId="0" quotePrefix="1" applyFont="1"/>
    <xf numFmtId="0" fontId="52" fillId="8" borderId="0" xfId="0" applyFont="1" applyFill="1"/>
    <xf numFmtId="0" fontId="52" fillId="8" borderId="0" xfId="0" applyFont="1" applyFill="1" applyAlignment="1">
      <alignment wrapText="1"/>
    </xf>
    <xf numFmtId="0" fontId="54" fillId="0" borderId="0" xfId="0" applyFont="1"/>
    <xf numFmtId="0" fontId="56" fillId="0" borderId="0" xfId="0" applyFont="1"/>
    <xf numFmtId="2" fontId="52" fillId="0" borderId="0" xfId="0" applyNumberFormat="1" applyFont="1"/>
    <xf numFmtId="0" fontId="54" fillId="0" borderId="3" xfId="0" applyFont="1" applyBorder="1"/>
    <xf numFmtId="2" fontId="52" fillId="0" borderId="3" xfId="0" applyNumberFormat="1" applyFont="1" applyBorder="1"/>
    <xf numFmtId="0" fontId="57" fillId="9" borderId="0" xfId="0" applyFont="1" applyFill="1"/>
    <xf numFmtId="2" fontId="57" fillId="9" borderId="0" xfId="0" applyNumberFormat="1" applyFont="1" applyFill="1"/>
    <xf numFmtId="0" fontId="46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50" fillId="0" borderId="0" xfId="0" applyFont="1" applyFill="1" applyBorder="1" applyAlignment="1">
      <alignment horizontal="left" vertical="top" wrapText="1"/>
    </xf>
  </cellXfs>
  <cellStyles count="4">
    <cellStyle name="Izlaz" xfId="3" builtinId="21"/>
    <cellStyle name="Normalno" xfId="0" builtinId="0"/>
    <cellStyle name="Provjera ćelije" xfId="1" builtinId="23"/>
    <cellStyle name="Zarez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H27"/>
  <sheetViews>
    <sheetView tabSelected="1" showWhiteSpace="0" view="pageLayout" zoomScale="120" zoomScaleNormal="85" zoomScaleSheetLayoutView="120" zoomScalePageLayoutView="120" workbookViewId="0">
      <selection activeCell="C22" sqref="C22"/>
    </sheetView>
  </sheetViews>
  <sheetFormatPr defaultColWidth="9.140625" defaultRowHeight="20.100000000000001" customHeight="1" x14ac:dyDescent="0.25"/>
  <cols>
    <col min="1" max="1" width="0.85546875" style="2" customWidth="1"/>
    <col min="2" max="2" width="2.28515625" style="2" customWidth="1"/>
    <col min="3" max="3" width="43.85546875" style="1" customWidth="1"/>
    <col min="4" max="4" width="14.7109375" style="4" customWidth="1"/>
    <col min="5" max="5" width="23.28515625" style="13" customWidth="1"/>
    <col min="6" max="6" width="18" style="5" customWidth="1"/>
    <col min="7" max="7" width="23.140625" style="5" customWidth="1"/>
    <col min="8" max="8" width="14.28515625" style="5" customWidth="1"/>
    <col min="9" max="16384" width="9.140625" style="3"/>
  </cols>
  <sheetData>
    <row r="1" spans="3:7" s="24" customFormat="1" ht="20.100000000000001" customHeight="1" x14ac:dyDescent="0.2"/>
    <row r="2" spans="3:7" s="25" customFormat="1" ht="11.25" customHeight="1" x14ac:dyDescent="0.2"/>
    <row r="3" spans="3:7" s="148" customFormat="1" ht="20.100000000000001" customHeight="1" x14ac:dyDescent="0.2">
      <c r="C3" s="151" t="s">
        <v>68</v>
      </c>
      <c r="E3" s="151" t="s">
        <v>31</v>
      </c>
      <c r="G3" s="148" t="s">
        <v>104</v>
      </c>
    </row>
    <row r="4" spans="3:7" s="148" customFormat="1" ht="20.100000000000001" customHeight="1" x14ac:dyDescent="0.2">
      <c r="C4" s="151" t="s">
        <v>101</v>
      </c>
      <c r="E4" s="151"/>
      <c r="F4" s="151"/>
    </row>
    <row r="5" spans="3:7" s="148" customFormat="1" ht="20.100000000000001" customHeight="1" x14ac:dyDescent="0.2">
      <c r="C5" s="148" t="s">
        <v>102</v>
      </c>
    </row>
    <row r="6" spans="3:7" s="148" customFormat="1" ht="20.100000000000001" customHeight="1" x14ac:dyDescent="0.2">
      <c r="C6" s="148" t="s">
        <v>103</v>
      </c>
    </row>
    <row r="7" spans="3:7" s="150" customFormat="1" ht="20.100000000000001" customHeight="1" x14ac:dyDescent="0.2"/>
    <row r="8" spans="3:7" s="17" customFormat="1" ht="20.100000000000001" customHeight="1" x14ac:dyDescent="0.2"/>
    <row r="9" spans="3:7" s="151" customFormat="1" ht="36" customHeight="1" x14ac:dyDescent="0.2">
      <c r="C9" s="244" t="s">
        <v>107</v>
      </c>
      <c r="D9" s="244"/>
      <c r="E9" s="244"/>
      <c r="F9" s="244"/>
      <c r="G9" s="244"/>
    </row>
    <row r="10" spans="3:7" s="17" customFormat="1" ht="20.100000000000001" customHeight="1" x14ac:dyDescent="0.2">
      <c r="C10" s="179"/>
      <c r="D10" s="179"/>
      <c r="E10" s="179"/>
      <c r="F10" s="179"/>
      <c r="G10" s="179"/>
    </row>
    <row r="11" spans="3:7" s="147" customFormat="1" ht="16.5" customHeight="1" x14ac:dyDescent="0.2">
      <c r="C11" s="180"/>
      <c r="D11" s="180"/>
      <c r="E11" s="180"/>
      <c r="F11" s="180"/>
      <c r="G11" s="180"/>
    </row>
    <row r="12" spans="3:7" s="147" customFormat="1" ht="16.5" customHeight="1" x14ac:dyDescent="0.2">
      <c r="C12" s="180"/>
      <c r="D12" s="180"/>
      <c r="E12" s="180"/>
      <c r="F12" s="180"/>
      <c r="G12" s="180"/>
    </row>
    <row r="13" spans="3:7" s="145" customFormat="1" ht="28.5" customHeight="1" x14ac:dyDescent="0.2">
      <c r="C13" s="243"/>
      <c r="D13" s="243"/>
      <c r="E13" s="243"/>
      <c r="F13" s="243"/>
      <c r="G13" s="181"/>
    </row>
    <row r="14" spans="3:7" s="145" customFormat="1" ht="12.75" customHeight="1" x14ac:dyDescent="0.2">
      <c r="C14" s="181"/>
      <c r="D14" s="181"/>
      <c r="E14" s="181"/>
      <c r="F14" s="181"/>
      <c r="G14" s="181"/>
    </row>
    <row r="15" spans="3:7" s="221" customFormat="1" ht="27" customHeight="1" x14ac:dyDescent="0.2">
      <c r="C15" s="245"/>
      <c r="D15" s="245"/>
      <c r="E15" s="245"/>
      <c r="F15" s="245"/>
      <c r="G15" s="220"/>
    </row>
    <row r="16" spans="3:7" s="145" customFormat="1" ht="12.75" customHeight="1" x14ac:dyDescent="0.2">
      <c r="C16" s="181"/>
      <c r="D16" s="181"/>
      <c r="E16" s="181"/>
      <c r="F16" s="181"/>
      <c r="G16" s="181"/>
    </row>
    <row r="17" spans="1:8" s="149" customFormat="1" ht="15" customHeight="1" x14ac:dyDescent="0.2">
      <c r="C17" s="182" t="s">
        <v>26</v>
      </c>
      <c r="D17" s="183">
        <f>+REKAPITULACIJA!G12</f>
        <v>0</v>
      </c>
      <c r="E17" s="182"/>
      <c r="F17" s="182"/>
      <c r="G17" s="182"/>
    </row>
    <row r="18" spans="1:8" s="149" customFormat="1" ht="15" customHeight="1" x14ac:dyDescent="0.2">
      <c r="C18" s="182" t="s">
        <v>25</v>
      </c>
      <c r="D18" s="183">
        <f>+REKAPITULACIJA!G14</f>
        <v>0</v>
      </c>
      <c r="E18" s="182"/>
      <c r="F18" s="182"/>
      <c r="G18" s="182"/>
    </row>
    <row r="19" spans="1:8" s="146" customFormat="1" ht="19.5" customHeight="1" x14ac:dyDescent="0.2">
      <c r="C19" s="181"/>
      <c r="D19" s="181"/>
      <c r="E19" s="181"/>
      <c r="F19" s="181"/>
      <c r="G19" s="181"/>
    </row>
    <row r="20" spans="1:8" s="14" customFormat="1" ht="20.100000000000001" customHeight="1" x14ac:dyDescent="0.2">
      <c r="C20" s="184"/>
      <c r="D20" s="184"/>
      <c r="E20" s="184"/>
      <c r="F20" s="184"/>
      <c r="G20" s="184"/>
    </row>
    <row r="21" spans="1:8" s="14" customFormat="1" ht="20.100000000000001" customHeight="1" x14ac:dyDescent="0.2">
      <c r="C21" s="184"/>
      <c r="D21" s="184"/>
      <c r="E21" s="184"/>
      <c r="F21" s="184"/>
      <c r="G21" s="184"/>
    </row>
    <row r="22" spans="1:8" s="17" customFormat="1" ht="20.100000000000001" customHeight="1" x14ac:dyDescent="0.2">
      <c r="C22" s="179"/>
      <c r="D22" s="179"/>
      <c r="E22" s="179"/>
      <c r="F22" s="179"/>
      <c r="G22" s="179"/>
    </row>
    <row r="23" spans="1:8" s="152" customFormat="1" ht="20.100000000000001" customHeight="1" x14ac:dyDescent="0.2">
      <c r="C23" s="185" t="s">
        <v>24</v>
      </c>
      <c r="D23" s="186"/>
      <c r="E23" s="185"/>
      <c r="F23" s="185"/>
      <c r="G23" s="185"/>
      <c r="H23" s="153"/>
    </row>
    <row r="24" spans="1:8" s="23" customFormat="1" ht="20.100000000000001" customHeight="1" x14ac:dyDescent="0.25">
      <c r="A24" s="18"/>
      <c r="B24" s="18"/>
      <c r="C24" s="187"/>
      <c r="D24" s="188"/>
      <c r="E24" s="189"/>
      <c r="F24" s="190"/>
      <c r="G24" s="190"/>
      <c r="H24" s="22"/>
    </row>
    <row r="25" spans="1:8" s="23" customFormat="1" ht="20.100000000000001" customHeight="1" x14ac:dyDescent="0.2">
      <c r="A25" s="18"/>
      <c r="B25" s="18"/>
      <c r="C25" s="187"/>
      <c r="D25" s="188"/>
      <c r="E25" s="191"/>
      <c r="F25" s="191"/>
      <c r="G25" s="191"/>
      <c r="H25" s="22"/>
    </row>
    <row r="26" spans="1:8" s="23" customFormat="1" ht="20.100000000000001" customHeight="1" x14ac:dyDescent="0.25">
      <c r="A26" s="18"/>
      <c r="B26" s="18"/>
      <c r="C26" s="187"/>
      <c r="D26" s="188"/>
      <c r="E26" s="189"/>
      <c r="F26" s="190"/>
      <c r="G26" s="190"/>
      <c r="H26" s="22"/>
    </row>
    <row r="27" spans="1:8" s="23" customFormat="1" ht="20.100000000000001" customHeight="1" x14ac:dyDescent="0.25">
      <c r="A27" s="18"/>
      <c r="B27" s="18"/>
      <c r="C27" s="19"/>
      <c r="D27" s="20"/>
      <c r="E27" s="21"/>
      <c r="F27" s="22"/>
      <c r="G27" s="22"/>
      <c r="H27" s="22"/>
    </row>
  </sheetData>
  <mergeCells count="3">
    <mergeCell ref="C13:F13"/>
    <mergeCell ref="C9:G9"/>
    <mergeCell ref="C15:F15"/>
  </mergeCells>
  <pageMargins left="0.39370078740157483" right="0.39370078740157483" top="0.78740157480314965" bottom="0.59055118110236227" header="0.51181102362204722" footer="0.51181102362204722"/>
  <pageSetup paperSize="9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5"/>
  <sheetViews>
    <sheetView view="pageLayout" topLeftCell="A10" zoomScale="110" zoomScaleNormal="85" zoomScaleSheetLayoutView="120" zoomScalePageLayoutView="110" workbookViewId="0">
      <selection activeCell="G16" sqref="G16"/>
    </sheetView>
  </sheetViews>
  <sheetFormatPr defaultColWidth="9.140625" defaultRowHeight="20.100000000000001" customHeight="1" x14ac:dyDescent="0.25"/>
  <cols>
    <col min="1" max="1" width="3.5703125" style="48" customWidth="1"/>
    <col min="2" max="2" width="4.7109375" style="2" customWidth="1"/>
    <col min="3" max="3" width="0.85546875" style="2" customWidth="1"/>
    <col min="4" max="4" width="4.140625" style="2" customWidth="1"/>
    <col min="5" max="5" width="2.28515625" style="2" customWidth="1"/>
    <col min="6" max="6" width="103.42578125" style="1" customWidth="1"/>
    <col min="7" max="7" width="13.5703125" style="219" customWidth="1"/>
    <col min="8" max="8" width="4.42578125" style="13" customWidth="1"/>
    <col min="9" max="16384" width="9.140625" style="48"/>
  </cols>
  <sheetData>
    <row r="1" spans="1:8" s="53" customFormat="1" ht="18" customHeight="1" x14ac:dyDescent="0.25">
      <c r="A1" s="50"/>
      <c r="B1" s="50"/>
      <c r="C1" s="50"/>
      <c r="D1" s="50"/>
      <c r="E1" s="50"/>
      <c r="F1" s="51" t="s">
        <v>79</v>
      </c>
      <c r="G1" s="211"/>
      <c r="H1" s="52"/>
    </row>
    <row r="2" spans="1:8" s="77" customFormat="1" ht="11.25" customHeight="1" x14ac:dyDescent="0.2">
      <c r="B2" s="78"/>
      <c r="C2" s="78"/>
      <c r="D2" s="78"/>
      <c r="E2" s="78"/>
      <c r="F2" s="79" t="s">
        <v>10</v>
      </c>
      <c r="G2" s="212"/>
      <c r="H2" s="80"/>
    </row>
    <row r="3" spans="1:8" s="88" customFormat="1" ht="18" customHeight="1" x14ac:dyDescent="0.2">
      <c r="A3" s="54"/>
      <c r="B3" s="86"/>
      <c r="C3" s="86"/>
      <c r="D3" s="86"/>
      <c r="E3" s="86"/>
      <c r="F3" s="86" t="s">
        <v>13</v>
      </c>
      <c r="G3" s="86" t="s">
        <v>2</v>
      </c>
      <c r="H3" s="87"/>
    </row>
    <row r="4" spans="1:8" s="81" customFormat="1" ht="12" customHeight="1" x14ac:dyDescent="0.2">
      <c r="B4" s="82"/>
      <c r="C4" s="82"/>
      <c r="D4" s="82"/>
      <c r="E4" s="82"/>
      <c r="F4" s="82"/>
      <c r="G4" s="213"/>
      <c r="H4" s="83"/>
    </row>
    <row r="5" spans="1:8" s="89" customFormat="1" ht="18.75" customHeight="1" x14ac:dyDescent="0.25">
      <c r="B5" s="90"/>
      <c r="C5" s="90"/>
      <c r="D5" s="90"/>
      <c r="E5" s="90"/>
      <c r="F5" s="91" t="str">
        <f>+'A) PRIPREMNI RADOVI'!F1</f>
        <v xml:space="preserve">A. PRIPREMNI RADOVI </v>
      </c>
      <c r="G5" s="214">
        <f>+'A) PRIPREMNI RADOVI'!K10</f>
        <v>0</v>
      </c>
      <c r="H5" s="92"/>
    </row>
    <row r="6" spans="1:8" s="84" customFormat="1" ht="21" customHeight="1" x14ac:dyDescent="0.2">
      <c r="A6" s="101"/>
      <c r="B6" s="102"/>
      <c r="C6" s="103"/>
      <c r="D6" s="104"/>
      <c r="E6" s="103"/>
      <c r="F6" s="105"/>
      <c r="G6" s="215"/>
      <c r="H6" s="93"/>
    </row>
    <row r="7" spans="1:8" s="89" customFormat="1" ht="21.75" customHeight="1" x14ac:dyDescent="0.25">
      <c r="B7" s="90"/>
      <c r="C7" s="94"/>
      <c r="D7" s="90"/>
      <c r="E7" s="94"/>
      <c r="F7" s="91" t="s">
        <v>32</v>
      </c>
      <c r="G7" s="214">
        <f>+SUM(G8:G10)</f>
        <v>0</v>
      </c>
      <c r="H7" s="92"/>
    </row>
    <row r="8" spans="1:8" s="89" customFormat="1" ht="21.75" customHeight="1" x14ac:dyDescent="0.25">
      <c r="A8" s="166"/>
      <c r="B8" s="167"/>
      <c r="C8" s="168"/>
      <c r="D8" s="167"/>
      <c r="E8" s="168"/>
      <c r="F8" s="169" t="str">
        <f>+'B) ZIDOVI - KAMEN'!F1</f>
        <v xml:space="preserve"> B. KONZERVATORSKO - RESTAURATORSKI ZAHVATI NA KAMENIM ZIDOVIMA PISCINE</v>
      </c>
      <c r="G8" s="216">
        <f>+'B) ZIDOVI - KAMEN'!K22</f>
        <v>0</v>
      </c>
      <c r="H8" s="170"/>
    </row>
    <row r="9" spans="1:8" s="89" customFormat="1" ht="21.75" customHeight="1" x14ac:dyDescent="0.25">
      <c r="A9" s="166"/>
      <c r="B9" s="167"/>
      <c r="C9" s="168"/>
      <c r="D9" s="167"/>
      <c r="E9" s="168"/>
      <c r="F9" s="169" t="str">
        <f>+'D) ŽBUKA'!F1</f>
        <v xml:space="preserve"> D. KONZERVATORSKO - RESTAURATORSKI ZAHVATI NA HIDRAULIČNOJ ŽBUCI STIJENKE PISCINE</v>
      </c>
      <c r="G9" s="216">
        <f>+'D) ŽBUKA'!K23</f>
        <v>0</v>
      </c>
      <c r="H9" s="170"/>
    </row>
    <row r="10" spans="1:8" s="89" customFormat="1" ht="21.6" customHeight="1" x14ac:dyDescent="0.25">
      <c r="A10" s="166"/>
      <c r="B10" s="167"/>
      <c r="C10" s="168"/>
      <c r="D10" s="167"/>
      <c r="E10" s="168"/>
      <c r="F10" s="169" t="str">
        <f>+'H) ZAVRŠNI IZVJEŠTAJ'!F1</f>
        <v>H. KONZERVATORSKO-RESTAURATORSKI IZVJEŠTAJ/ELABORAT</v>
      </c>
      <c r="G10" s="216">
        <f>+'H) ZAVRŠNI IZVJEŠTAJ'!K7</f>
        <v>0</v>
      </c>
      <c r="H10" s="170"/>
    </row>
    <row r="11" spans="1:8" s="89" customFormat="1" ht="7.15" customHeight="1" x14ac:dyDescent="0.25">
      <c r="A11" s="95"/>
      <c r="B11" s="95"/>
      <c r="C11" s="95"/>
      <c r="D11" s="95"/>
      <c r="E11" s="95"/>
      <c r="F11" s="95"/>
      <c r="G11" s="217"/>
      <c r="H11" s="95"/>
    </row>
    <row r="12" spans="1:8" s="95" customFormat="1" ht="20.100000000000001" customHeight="1" x14ac:dyDescent="0.25">
      <c r="F12" s="96" t="s">
        <v>22</v>
      </c>
      <c r="G12" s="214">
        <f>+SUM(G5+G7)</f>
        <v>0</v>
      </c>
      <c r="H12" s="97"/>
    </row>
    <row r="13" spans="1:8" s="85" customFormat="1" ht="20.100000000000001" customHeight="1" x14ac:dyDescent="0.25">
      <c r="B13" s="98"/>
      <c r="C13" s="98"/>
      <c r="D13" s="98"/>
      <c r="E13" s="98"/>
      <c r="F13" s="120" t="s">
        <v>23</v>
      </c>
      <c r="G13" s="218">
        <f>+G14-G12</f>
        <v>0</v>
      </c>
      <c r="H13" s="99"/>
    </row>
    <row r="14" spans="1:8" s="89" customFormat="1" ht="20.100000000000001" customHeight="1" x14ac:dyDescent="0.25">
      <c r="B14" s="94"/>
      <c r="C14" s="94"/>
      <c r="D14" s="94"/>
      <c r="E14" s="94"/>
      <c r="F14" s="96" t="s">
        <v>9</v>
      </c>
      <c r="G14" s="214">
        <f>+G12*1.25</f>
        <v>0</v>
      </c>
      <c r="H14" s="100"/>
    </row>
    <row r="15" spans="1:8" ht="20.100000000000001" customHeight="1" x14ac:dyDescent="0.25">
      <c r="G15" s="218"/>
    </row>
  </sheetData>
  <pageMargins left="0.39370078740157483" right="0.39370078740157483" top="0.78740157480314965" bottom="0.59055118110236227" header="0.51181102362204722" footer="0.51181102362204722"/>
  <pageSetup paperSize="9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32"/>
  <sheetViews>
    <sheetView zoomScale="115" zoomScaleNormal="115" workbookViewId="0">
      <selection activeCell="F3" sqref="F3:F6"/>
    </sheetView>
  </sheetViews>
  <sheetFormatPr defaultRowHeight="12.75" x14ac:dyDescent="0.2"/>
  <cols>
    <col min="1" max="1" width="36.5703125" bestFit="1" customWidth="1"/>
    <col min="2" max="2" width="26.28515625" bestFit="1" customWidth="1"/>
    <col min="3" max="3" width="13.85546875" customWidth="1"/>
    <col min="4" max="4" width="25.28515625" bestFit="1" customWidth="1"/>
    <col min="5" max="5" width="15.28515625" customWidth="1"/>
    <col min="6" max="6" width="17.7109375" customWidth="1"/>
    <col min="10" max="10" width="21.85546875" bestFit="1" customWidth="1"/>
    <col min="11" max="11" width="12.140625" customWidth="1"/>
  </cols>
  <sheetData>
    <row r="1" spans="1:6" x14ac:dyDescent="0.2">
      <c r="B1" s="237" t="s">
        <v>97</v>
      </c>
      <c r="C1" s="237" t="s">
        <v>95</v>
      </c>
      <c r="D1" s="237" t="s">
        <v>99</v>
      </c>
      <c r="E1" t="s">
        <v>95</v>
      </c>
      <c r="F1" s="236" t="s">
        <v>63</v>
      </c>
    </row>
    <row r="2" spans="1:6" x14ac:dyDescent="0.2">
      <c r="A2" s="234" t="s">
        <v>90</v>
      </c>
      <c r="F2" s="232"/>
    </row>
    <row r="3" spans="1:6" x14ac:dyDescent="0.2">
      <c r="A3" t="s">
        <v>91</v>
      </c>
      <c r="B3">
        <v>26</v>
      </c>
      <c r="C3" s="236">
        <f>+(B3*25)/100</f>
        <v>6.5</v>
      </c>
      <c r="D3">
        <v>13</v>
      </c>
      <c r="E3" s="236">
        <f>+(D3*25)/100</f>
        <v>3.25</v>
      </c>
      <c r="F3" s="238">
        <f>+C3*E3</f>
        <v>21.125</v>
      </c>
    </row>
    <row r="4" spans="1:6" x14ac:dyDescent="0.2">
      <c r="A4" t="s">
        <v>92</v>
      </c>
      <c r="B4">
        <v>21</v>
      </c>
      <c r="C4" s="236">
        <f t="shared" ref="C4:C18" si="0">+(B4*25)/100</f>
        <v>5.25</v>
      </c>
      <c r="D4">
        <v>13</v>
      </c>
      <c r="E4" s="236">
        <f t="shared" ref="E4:E12" si="1">+(D4*25)/100</f>
        <v>3.25</v>
      </c>
      <c r="F4" s="238">
        <f t="shared" ref="F4:F12" si="2">+C4*E4</f>
        <v>17.0625</v>
      </c>
    </row>
    <row r="5" spans="1:6" x14ac:dyDescent="0.2">
      <c r="A5" t="s">
        <v>93</v>
      </c>
      <c r="B5">
        <v>13.5</v>
      </c>
      <c r="C5" s="236">
        <f t="shared" si="0"/>
        <v>3.375</v>
      </c>
      <c r="D5">
        <v>13.5</v>
      </c>
      <c r="E5" s="236">
        <f t="shared" si="1"/>
        <v>3.375</v>
      </c>
      <c r="F5" s="238">
        <f t="shared" si="2"/>
        <v>11.390625</v>
      </c>
    </row>
    <row r="6" spans="1:6" x14ac:dyDescent="0.2">
      <c r="A6" s="233" t="s">
        <v>94</v>
      </c>
      <c r="B6">
        <v>13</v>
      </c>
      <c r="C6" s="236">
        <f t="shared" si="0"/>
        <v>3.25</v>
      </c>
      <c r="D6">
        <v>13.5</v>
      </c>
      <c r="E6" s="236">
        <f t="shared" si="1"/>
        <v>3.375</v>
      </c>
      <c r="F6" s="238">
        <f t="shared" si="2"/>
        <v>10.96875</v>
      </c>
    </row>
    <row r="7" spans="1:6" x14ac:dyDescent="0.2">
      <c r="A7" s="233"/>
      <c r="C7" s="236"/>
      <c r="E7" s="236"/>
      <c r="F7" s="238"/>
    </row>
    <row r="8" spans="1:6" x14ac:dyDescent="0.2">
      <c r="A8" s="235" t="s">
        <v>96</v>
      </c>
      <c r="C8" s="236"/>
      <c r="E8" s="236"/>
      <c r="F8" s="238"/>
    </row>
    <row r="9" spans="1:6" x14ac:dyDescent="0.2">
      <c r="A9" t="s">
        <v>91</v>
      </c>
      <c r="B9">
        <v>31</v>
      </c>
      <c r="C9" s="236">
        <f t="shared" si="0"/>
        <v>7.75</v>
      </c>
      <c r="D9">
        <v>7</v>
      </c>
      <c r="E9" s="236">
        <f t="shared" si="1"/>
        <v>1.75</v>
      </c>
      <c r="F9" s="238">
        <f t="shared" si="2"/>
        <v>13.5625</v>
      </c>
    </row>
    <row r="10" spans="1:6" x14ac:dyDescent="0.2">
      <c r="A10" t="s">
        <v>92</v>
      </c>
      <c r="B10">
        <v>32</v>
      </c>
      <c r="C10" s="236">
        <f t="shared" si="0"/>
        <v>8</v>
      </c>
      <c r="D10">
        <v>11</v>
      </c>
      <c r="E10" s="236">
        <f t="shared" si="1"/>
        <v>2.75</v>
      </c>
      <c r="F10" s="238">
        <f t="shared" si="2"/>
        <v>22</v>
      </c>
    </row>
    <row r="11" spans="1:6" x14ac:dyDescent="0.2">
      <c r="A11" t="s">
        <v>93</v>
      </c>
      <c r="B11">
        <v>16.5</v>
      </c>
      <c r="C11" s="236">
        <f t="shared" si="0"/>
        <v>4.125</v>
      </c>
      <c r="D11">
        <v>13</v>
      </c>
      <c r="E11" s="236">
        <f t="shared" si="1"/>
        <v>3.25</v>
      </c>
      <c r="F11" s="238">
        <f t="shared" si="2"/>
        <v>13.40625</v>
      </c>
    </row>
    <row r="12" spans="1:6" x14ac:dyDescent="0.2">
      <c r="A12" s="233" t="s">
        <v>94</v>
      </c>
      <c r="B12">
        <v>17.5</v>
      </c>
      <c r="C12" s="236">
        <f t="shared" si="0"/>
        <v>4.375</v>
      </c>
      <c r="D12">
        <v>7</v>
      </c>
      <c r="E12" s="236">
        <f t="shared" si="1"/>
        <v>1.75</v>
      </c>
      <c r="F12" s="238">
        <f t="shared" si="2"/>
        <v>7.65625</v>
      </c>
    </row>
    <row r="13" spans="1:6" x14ac:dyDescent="0.2">
      <c r="A13" s="232"/>
      <c r="C13" s="236"/>
    </row>
    <row r="14" spans="1:6" x14ac:dyDescent="0.2">
      <c r="A14" s="235" t="s">
        <v>98</v>
      </c>
      <c r="C14" s="236"/>
      <c r="F14" s="231"/>
    </row>
    <row r="15" spans="1:6" x14ac:dyDescent="0.2">
      <c r="A15" t="s">
        <v>91</v>
      </c>
      <c r="B15">
        <v>2</v>
      </c>
      <c r="C15" s="236">
        <f t="shared" si="0"/>
        <v>0.5</v>
      </c>
      <c r="E15" s="236">
        <v>6.5</v>
      </c>
      <c r="F15" s="238">
        <f>+C15*E15</f>
        <v>3.25</v>
      </c>
    </row>
    <row r="16" spans="1:6" x14ac:dyDescent="0.2">
      <c r="A16" t="s">
        <v>92</v>
      </c>
      <c r="B16">
        <v>2</v>
      </c>
      <c r="C16" s="236">
        <f t="shared" si="0"/>
        <v>0.5</v>
      </c>
      <c r="E16" s="236">
        <v>5.25</v>
      </c>
      <c r="F16" s="238">
        <f t="shared" ref="F16:F18" si="3">+C16*E16</f>
        <v>2.625</v>
      </c>
    </row>
    <row r="17" spans="1:6" x14ac:dyDescent="0.2">
      <c r="A17" t="s">
        <v>93</v>
      </c>
      <c r="B17">
        <v>2.5</v>
      </c>
      <c r="C17" s="236">
        <f t="shared" si="0"/>
        <v>0.625</v>
      </c>
      <c r="E17" s="236">
        <v>3.375</v>
      </c>
      <c r="F17" s="238">
        <f t="shared" si="3"/>
        <v>2.109375</v>
      </c>
    </row>
    <row r="18" spans="1:6" ht="13.5" thickBot="1" x14ac:dyDescent="0.25">
      <c r="A18" s="233" t="s">
        <v>94</v>
      </c>
      <c r="B18">
        <v>3</v>
      </c>
      <c r="C18" s="236">
        <f t="shared" si="0"/>
        <v>0.75</v>
      </c>
      <c r="E18" s="239">
        <v>3.25</v>
      </c>
      <c r="F18" s="240">
        <f t="shared" si="3"/>
        <v>2.4375</v>
      </c>
    </row>
    <row r="19" spans="1:6" x14ac:dyDescent="0.2">
      <c r="A19" s="232"/>
      <c r="F19" s="231"/>
    </row>
    <row r="20" spans="1:6" ht="15.75" x14ac:dyDescent="0.25">
      <c r="A20" s="232"/>
      <c r="E20" s="241" t="s">
        <v>100</v>
      </c>
      <c r="F20" s="242">
        <f>+SUM(F3:F18)</f>
        <v>127.59375</v>
      </c>
    </row>
    <row r="21" spans="1:6" x14ac:dyDescent="0.2">
      <c r="A21" s="233"/>
    </row>
    <row r="22" spans="1:6" x14ac:dyDescent="0.2">
      <c r="A22" s="232"/>
      <c r="F22" s="231"/>
    </row>
    <row r="23" spans="1:6" x14ac:dyDescent="0.2">
      <c r="A23" s="232"/>
    </row>
    <row r="24" spans="1:6" x14ac:dyDescent="0.2">
      <c r="A24" s="232"/>
    </row>
    <row r="25" spans="1:6" x14ac:dyDescent="0.2">
      <c r="A25" s="232"/>
      <c r="F25" s="231"/>
    </row>
    <row r="26" spans="1:6" x14ac:dyDescent="0.2">
      <c r="A26" s="232"/>
    </row>
    <row r="27" spans="1:6" x14ac:dyDescent="0.2">
      <c r="A27" s="232"/>
    </row>
    <row r="28" spans="1:6" x14ac:dyDescent="0.2">
      <c r="A28" s="232"/>
      <c r="F28" s="231"/>
    </row>
    <row r="29" spans="1:6" x14ac:dyDescent="0.2">
      <c r="A29" s="232"/>
    </row>
    <row r="30" spans="1:6" x14ac:dyDescent="0.2">
      <c r="A30" s="232"/>
      <c r="F30" s="231"/>
    </row>
    <row r="31" spans="1:6" x14ac:dyDescent="0.2">
      <c r="A31" s="232"/>
    </row>
    <row r="32" spans="1:6" x14ac:dyDescent="0.2">
      <c r="A32" s="232"/>
      <c r="F32" s="23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IV18"/>
  <sheetViews>
    <sheetView view="pageLayout" zoomScale="122" zoomScaleNormal="85" zoomScaleSheetLayoutView="120" zoomScalePageLayoutView="122" workbookViewId="0">
      <selection activeCell="F11" sqref="F11"/>
    </sheetView>
  </sheetViews>
  <sheetFormatPr defaultColWidth="9.140625" defaultRowHeight="20.100000000000001" customHeight="1" x14ac:dyDescent="0.2"/>
  <cols>
    <col min="1" max="1" width="3.5703125" style="47" customWidth="1"/>
    <col min="2" max="2" width="4.7109375" style="29" customWidth="1"/>
    <col min="3" max="3" width="0.85546875" style="2" customWidth="1"/>
    <col min="4" max="4" width="16" style="29" customWidth="1"/>
    <col min="5" max="5" width="1.140625" style="2" customWidth="1"/>
    <col min="6" max="6" width="65.140625" style="31" customWidth="1"/>
    <col min="7" max="7" width="7.85546875" style="4" customWidth="1"/>
    <col min="8" max="8" width="8.7109375" style="42" customWidth="1"/>
    <col min="9" max="9" width="8.7109375" style="37" customWidth="1"/>
    <col min="10" max="10" width="8.5703125" style="127" customWidth="1"/>
    <col min="11" max="11" width="12.7109375" style="37" customWidth="1"/>
    <col min="12" max="16384" width="9.140625" style="47"/>
  </cols>
  <sheetData>
    <row r="1" spans="1:256" s="60" customFormat="1" ht="20.100000000000001" customHeight="1" x14ac:dyDescent="0.2">
      <c r="D1" s="60" t="s">
        <v>20</v>
      </c>
      <c r="F1" s="49" t="s">
        <v>14</v>
      </c>
      <c r="G1" s="61"/>
      <c r="H1" s="58"/>
      <c r="I1" s="62"/>
      <c r="J1" s="124"/>
      <c r="K1" s="62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  <c r="IU1" s="47"/>
      <c r="IV1" s="47"/>
    </row>
    <row r="2" spans="1:256" s="45" customFormat="1" ht="11.25" customHeight="1" x14ac:dyDescent="0.2">
      <c r="B2" s="26"/>
      <c r="C2" s="8"/>
      <c r="D2" s="26"/>
      <c r="E2" s="8"/>
      <c r="F2" s="32"/>
      <c r="G2" s="9"/>
      <c r="H2" s="39"/>
      <c r="I2" s="34"/>
      <c r="J2" s="125"/>
      <c r="K2" s="34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  <c r="IR2" s="47"/>
      <c r="IS2" s="47"/>
      <c r="IT2" s="47"/>
      <c r="IU2" s="47"/>
      <c r="IV2" s="47"/>
    </row>
    <row r="3" spans="1:256" s="59" customFormat="1" ht="20.100000000000001" customHeight="1" x14ac:dyDescent="0.2">
      <c r="B3" s="55" t="s">
        <v>4</v>
      </c>
      <c r="C3" s="55"/>
      <c r="D3" s="55" t="s">
        <v>3</v>
      </c>
      <c r="E3" s="55"/>
      <c r="F3" s="55" t="s">
        <v>5</v>
      </c>
      <c r="G3" s="56" t="s">
        <v>8</v>
      </c>
      <c r="H3" s="113" t="s">
        <v>7</v>
      </c>
      <c r="I3" s="57" t="s">
        <v>0</v>
      </c>
      <c r="J3" s="57" t="s">
        <v>1</v>
      </c>
      <c r="K3" s="57" t="s">
        <v>2</v>
      </c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  <c r="IR3" s="47"/>
      <c r="IS3" s="47"/>
      <c r="IT3" s="47"/>
      <c r="IU3" s="47"/>
      <c r="IV3" s="47"/>
    </row>
    <row r="4" spans="1:256" s="16" customFormat="1" ht="6.95" customHeight="1" x14ac:dyDescent="0.2">
      <c r="A4" s="44"/>
      <c r="B4" s="193"/>
      <c r="C4" s="194"/>
      <c r="D4" s="193"/>
      <c r="E4" s="194"/>
      <c r="F4" s="193"/>
      <c r="G4" s="195"/>
      <c r="H4" s="196"/>
      <c r="I4" s="197"/>
      <c r="J4" s="198"/>
      <c r="K4" s="199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  <c r="IT4" s="47"/>
      <c r="IU4" s="47"/>
      <c r="IV4" s="47"/>
    </row>
    <row r="5" spans="1:256" s="123" customFormat="1" ht="6.95" customHeight="1" x14ac:dyDescent="0.2">
      <c r="A5" s="192"/>
      <c r="B5" s="206"/>
      <c r="C5" s="192"/>
      <c r="D5" s="206"/>
      <c r="E5" s="192"/>
      <c r="F5" s="207"/>
      <c r="G5" s="208"/>
      <c r="H5" s="196"/>
      <c r="I5" s="209"/>
      <c r="J5" s="210"/>
      <c r="K5" s="121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122"/>
      <c r="GE5" s="122"/>
      <c r="GF5" s="122"/>
      <c r="GG5" s="122"/>
      <c r="GH5" s="122"/>
      <c r="GI5" s="122"/>
      <c r="GJ5" s="122"/>
      <c r="GK5" s="122"/>
      <c r="GL5" s="122"/>
      <c r="GM5" s="122"/>
      <c r="GN5" s="122"/>
      <c r="GO5" s="122"/>
      <c r="GP5" s="122"/>
      <c r="GQ5" s="122"/>
      <c r="GR5" s="122"/>
      <c r="GS5" s="122"/>
      <c r="GT5" s="122"/>
      <c r="GU5" s="122"/>
      <c r="GV5" s="122"/>
      <c r="GW5" s="122"/>
      <c r="GX5" s="122"/>
      <c r="GY5" s="122"/>
      <c r="GZ5" s="122"/>
      <c r="HA5" s="122"/>
      <c r="HB5" s="122"/>
      <c r="HC5" s="122"/>
      <c r="HD5" s="122"/>
      <c r="HE5" s="122"/>
      <c r="HF5" s="122"/>
      <c r="HG5" s="122"/>
      <c r="HH5" s="122"/>
      <c r="HI5" s="122"/>
      <c r="HJ5" s="122"/>
      <c r="HK5" s="122"/>
      <c r="HL5" s="122"/>
      <c r="HM5" s="122"/>
      <c r="HN5" s="122"/>
      <c r="HO5" s="122"/>
      <c r="HP5" s="122"/>
      <c r="HQ5" s="122"/>
      <c r="HR5" s="122"/>
      <c r="HS5" s="122"/>
      <c r="HT5" s="122"/>
      <c r="HU5" s="122"/>
      <c r="HV5" s="122"/>
      <c r="HW5" s="122"/>
      <c r="HX5" s="122"/>
      <c r="HY5" s="122"/>
      <c r="HZ5" s="122"/>
      <c r="IA5" s="122"/>
      <c r="IB5" s="122"/>
      <c r="IC5" s="122"/>
      <c r="ID5" s="122"/>
      <c r="IE5" s="122"/>
      <c r="IF5" s="122"/>
      <c r="IG5" s="122"/>
      <c r="IH5" s="122"/>
      <c r="II5" s="122"/>
      <c r="IJ5" s="122"/>
      <c r="IK5" s="122"/>
      <c r="IL5" s="122"/>
      <c r="IM5" s="122"/>
      <c r="IN5" s="122"/>
      <c r="IO5" s="122"/>
      <c r="IP5" s="122"/>
      <c r="IQ5" s="122"/>
      <c r="IR5" s="122"/>
      <c r="IS5" s="122"/>
      <c r="IT5" s="122"/>
      <c r="IU5" s="122"/>
      <c r="IV5" s="122"/>
    </row>
    <row r="6" spans="1:256" s="63" customFormat="1" ht="74.45" customHeight="1" x14ac:dyDescent="0.2">
      <c r="A6" s="202"/>
      <c r="B6" s="140" t="s">
        <v>105</v>
      </c>
      <c r="C6" s="203"/>
      <c r="D6" s="200" t="s">
        <v>35</v>
      </c>
      <c r="E6" s="203"/>
      <c r="F6" s="156" t="s">
        <v>74</v>
      </c>
      <c r="G6" s="204"/>
      <c r="H6" s="143" t="s">
        <v>6</v>
      </c>
      <c r="I6" s="201">
        <v>60</v>
      </c>
      <c r="J6" s="144"/>
      <c r="K6" s="205">
        <f>+I6*J6</f>
        <v>0</v>
      </c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  <c r="IR6" s="47"/>
      <c r="IS6" s="47"/>
      <c r="IT6" s="47"/>
      <c r="IU6" s="47"/>
      <c r="IV6" s="47"/>
    </row>
    <row r="7" spans="1:256" s="123" customFormat="1" ht="6.95" customHeight="1" x14ac:dyDescent="0.2">
      <c r="A7" s="192"/>
      <c r="B7" s="206"/>
      <c r="C7" s="192"/>
      <c r="D7" s="206"/>
      <c r="E7" s="192"/>
      <c r="F7" s="207"/>
      <c r="G7" s="208"/>
      <c r="H7" s="196"/>
      <c r="I7" s="209"/>
      <c r="J7" s="210"/>
      <c r="K7" s="121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22"/>
      <c r="EY7" s="122"/>
      <c r="EZ7" s="122"/>
      <c r="FA7" s="122"/>
      <c r="FB7" s="122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2"/>
      <c r="HB7" s="122"/>
      <c r="HC7" s="122"/>
      <c r="HD7" s="122"/>
      <c r="HE7" s="122"/>
      <c r="HF7" s="122"/>
      <c r="HG7" s="122"/>
      <c r="HH7" s="122"/>
      <c r="HI7" s="122"/>
      <c r="HJ7" s="122"/>
      <c r="HK7" s="122"/>
      <c r="HL7" s="122"/>
      <c r="HM7" s="122"/>
      <c r="HN7" s="122"/>
      <c r="HO7" s="122"/>
      <c r="HP7" s="122"/>
      <c r="HQ7" s="122"/>
      <c r="HR7" s="122"/>
      <c r="HS7" s="122"/>
      <c r="HT7" s="122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</row>
    <row r="8" spans="1:256" s="63" customFormat="1" ht="51" customHeight="1" x14ac:dyDescent="0.2">
      <c r="A8" s="202"/>
      <c r="B8" s="140" t="s">
        <v>106</v>
      </c>
      <c r="C8" s="203"/>
      <c r="D8" s="200" t="s">
        <v>69</v>
      </c>
      <c r="E8" s="203"/>
      <c r="F8" s="156" t="s">
        <v>75</v>
      </c>
      <c r="G8" s="204"/>
      <c r="H8" s="143" t="s">
        <v>28</v>
      </c>
      <c r="I8" s="201">
        <v>1</v>
      </c>
      <c r="J8" s="144"/>
      <c r="K8" s="205">
        <v>0</v>
      </c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  <c r="IT8" s="47"/>
      <c r="IU8" s="47"/>
      <c r="IV8" s="47"/>
    </row>
    <row r="9" spans="1:256" s="63" customFormat="1" ht="6.95" customHeight="1" x14ac:dyDescent="0.2">
      <c r="A9" s="202"/>
      <c r="B9" s="140"/>
      <c r="C9" s="203"/>
      <c r="D9" s="200"/>
      <c r="E9" s="203"/>
      <c r="F9" s="156"/>
      <c r="G9" s="204"/>
      <c r="H9" s="143"/>
      <c r="I9" s="201"/>
      <c r="J9" s="144"/>
      <c r="K9" s="205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/>
      <c r="IO9" s="47"/>
      <c r="IP9" s="47"/>
      <c r="IQ9" s="47"/>
      <c r="IR9" s="47"/>
      <c r="IS9" s="47"/>
      <c r="IT9" s="47"/>
      <c r="IU9" s="47"/>
      <c r="IV9" s="47"/>
    </row>
    <row r="10" spans="1:256" s="65" customFormat="1" ht="20.100000000000001" customHeight="1" x14ac:dyDescent="0.25">
      <c r="B10" s="64"/>
      <c r="D10" s="64"/>
      <c r="F10" s="66" t="s">
        <v>67</v>
      </c>
      <c r="G10" s="67"/>
      <c r="H10" s="68"/>
      <c r="I10" s="69"/>
      <c r="J10" s="126"/>
      <c r="K10" s="70">
        <f>+SUM(K4:K8)</f>
        <v>0</v>
      </c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47"/>
      <c r="IQ10" s="47"/>
      <c r="IR10" s="47"/>
      <c r="IS10" s="47"/>
      <c r="IT10" s="47"/>
      <c r="IU10" s="47"/>
      <c r="IV10" s="47"/>
    </row>
    <row r="11" spans="1:256" s="137" customFormat="1" ht="20.100000000000001" customHeight="1" x14ac:dyDescent="0.25">
      <c r="B11" s="128"/>
      <c r="C11" s="129"/>
      <c r="D11" s="130"/>
      <c r="E11" s="129"/>
      <c r="F11" s="131"/>
      <c r="G11" s="132"/>
      <c r="H11" s="133"/>
      <c r="I11" s="134"/>
      <c r="J11" s="135"/>
      <c r="K11" s="136"/>
    </row>
    <row r="12" spans="1:256" ht="20.100000000000001" customHeight="1" x14ac:dyDescent="0.2">
      <c r="D12" s="31"/>
      <c r="G12" s="37"/>
      <c r="H12" s="37"/>
    </row>
    <row r="13" spans="1:256" ht="20.100000000000001" customHeight="1" x14ac:dyDescent="0.2">
      <c r="G13" s="37"/>
      <c r="H13" s="37"/>
    </row>
    <row r="14" spans="1:256" s="108" customFormat="1" ht="20.100000000000001" customHeight="1" x14ac:dyDescent="0.2">
      <c r="B14" s="106"/>
      <c r="C14" s="76"/>
      <c r="D14" s="106"/>
      <c r="E14" s="76"/>
      <c r="F14" s="106"/>
      <c r="G14" s="37"/>
      <c r="H14" s="37"/>
      <c r="I14" s="37"/>
      <c r="J14" s="127"/>
      <c r="K14" s="107"/>
    </row>
    <row r="15" spans="1:256" ht="20.100000000000001" customHeight="1" x14ac:dyDescent="0.2">
      <c r="G15" s="37"/>
      <c r="H15" s="37"/>
    </row>
    <row r="16" spans="1:256" ht="20.100000000000001" customHeight="1" x14ac:dyDescent="0.2">
      <c r="G16" s="37"/>
      <c r="H16" s="37"/>
    </row>
    <row r="17" spans="7:7" ht="20.100000000000001" customHeight="1" x14ac:dyDescent="0.2">
      <c r="G17" s="37"/>
    </row>
    <row r="18" spans="7:7" ht="20.100000000000001" customHeight="1" x14ac:dyDescent="0.2">
      <c r="G18" s="37"/>
    </row>
  </sheetData>
  <pageMargins left="0.39370078740157483" right="0.39370078740157483" top="0.78740157480314965" bottom="0.59055118110236227" header="0.51181102362204722" footer="0.31496062992125984"/>
  <pageSetup paperSize="9" orientation="landscape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IV24"/>
  <sheetViews>
    <sheetView view="pageLayout" topLeftCell="B19" zoomScale="120" zoomScaleNormal="85" zoomScaleSheetLayoutView="120" zoomScalePageLayoutView="120" workbookViewId="0">
      <selection activeCell="J5" sqref="J5"/>
    </sheetView>
  </sheetViews>
  <sheetFormatPr defaultColWidth="9.140625" defaultRowHeight="20.100000000000001" customHeight="1" x14ac:dyDescent="0.2"/>
  <cols>
    <col min="1" max="1" width="3.5703125" style="47" customWidth="1"/>
    <col min="2" max="2" width="4.7109375" style="29" customWidth="1"/>
    <col min="3" max="3" width="0.85546875" style="2" customWidth="1"/>
    <col min="4" max="4" width="18.5703125" style="29" customWidth="1"/>
    <col min="5" max="5" width="2.28515625" style="2" customWidth="1"/>
    <col min="6" max="6" width="61.140625" style="31" customWidth="1"/>
    <col min="7" max="7" width="7.85546875" style="4" customWidth="1"/>
    <col min="8" max="8" width="7.140625" style="42" customWidth="1"/>
    <col min="9" max="9" width="8.7109375" style="37" customWidth="1"/>
    <col min="10" max="10" width="8.5703125" style="37" customWidth="1"/>
    <col min="11" max="11" width="12.7109375" style="37" customWidth="1"/>
    <col min="12" max="12" width="5.7109375" style="47" customWidth="1"/>
    <col min="13" max="16384" width="9.140625" style="47"/>
  </cols>
  <sheetData>
    <row r="1" spans="1:256" s="109" customFormat="1" ht="20.100000000000001" customHeight="1" x14ac:dyDescent="0.2">
      <c r="A1" s="72"/>
      <c r="B1" s="71"/>
      <c r="C1" s="72"/>
      <c r="D1" s="154" t="s">
        <v>19</v>
      </c>
      <c r="E1" s="154"/>
      <c r="F1" s="154" t="s">
        <v>76</v>
      </c>
      <c r="G1" s="73"/>
      <c r="H1" s="74"/>
      <c r="I1" s="75"/>
      <c r="J1" s="75"/>
      <c r="K1" s="75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  <c r="IU1" s="47"/>
      <c r="IV1" s="47"/>
    </row>
    <row r="2" spans="1:256" s="45" customFormat="1" ht="11.25" customHeight="1" x14ac:dyDescent="0.2">
      <c r="B2" s="26"/>
      <c r="C2" s="8"/>
      <c r="D2" s="26"/>
      <c r="E2" s="8"/>
      <c r="F2" s="32"/>
      <c r="G2" s="9"/>
      <c r="H2" s="39"/>
      <c r="I2" s="34"/>
      <c r="J2" s="34"/>
      <c r="K2" s="34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  <c r="IR2" s="47"/>
      <c r="IS2" s="47"/>
      <c r="IT2" s="47"/>
      <c r="IU2" s="47"/>
      <c r="IV2" s="47"/>
    </row>
    <row r="3" spans="1:256" s="46" customFormat="1" ht="20.100000000000001" customHeight="1" x14ac:dyDescent="0.2">
      <c r="A3" s="114"/>
      <c r="B3" s="115" t="s">
        <v>4</v>
      </c>
      <c r="C3" s="116"/>
      <c r="D3" s="115" t="s">
        <v>3</v>
      </c>
      <c r="E3" s="116"/>
      <c r="F3" s="115" t="s">
        <v>5</v>
      </c>
      <c r="G3" s="117" t="s">
        <v>8</v>
      </c>
      <c r="H3" s="118" t="s">
        <v>7</v>
      </c>
      <c r="I3" s="119" t="s">
        <v>0</v>
      </c>
      <c r="J3" s="119" t="s">
        <v>1</v>
      </c>
      <c r="K3" s="119" t="s">
        <v>2</v>
      </c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  <c r="IR3" s="47"/>
      <c r="IS3" s="47"/>
      <c r="IT3" s="47"/>
      <c r="IU3" s="47"/>
      <c r="IV3" s="47"/>
    </row>
    <row r="4" spans="1:256" s="44" customFormat="1" ht="6.95" customHeight="1" x14ac:dyDescent="0.2">
      <c r="B4" s="27"/>
      <c r="C4" s="6"/>
      <c r="D4" s="27"/>
      <c r="E4" s="6"/>
      <c r="F4" s="27"/>
      <c r="G4" s="7"/>
      <c r="H4" s="40"/>
      <c r="I4" s="35"/>
      <c r="J4" s="38"/>
      <c r="K4" s="43"/>
      <c r="L4" s="16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  <c r="IT4" s="47"/>
      <c r="IU4" s="47"/>
      <c r="IV4" s="47"/>
    </row>
    <row r="5" spans="1:256" s="15" customFormat="1" ht="43.5" customHeight="1" x14ac:dyDescent="0.2">
      <c r="B5" s="140" t="s">
        <v>37</v>
      </c>
      <c r="C5" s="141"/>
      <c r="D5" s="160" t="s">
        <v>36</v>
      </c>
      <c r="E5" s="141"/>
      <c r="F5" s="158" t="s">
        <v>30</v>
      </c>
      <c r="G5" s="142"/>
      <c r="H5" s="143" t="s">
        <v>6</v>
      </c>
      <c r="I5" s="144">
        <v>127</v>
      </c>
      <c r="J5" s="144"/>
      <c r="K5" s="43">
        <f>I5*J5</f>
        <v>0</v>
      </c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  <c r="IL5" s="47"/>
      <c r="IM5" s="47"/>
      <c r="IN5" s="47"/>
      <c r="IO5" s="47"/>
      <c r="IP5" s="47"/>
      <c r="IQ5" s="47"/>
      <c r="IR5" s="47"/>
      <c r="IS5" s="47"/>
      <c r="IT5" s="47"/>
      <c r="IU5" s="47"/>
      <c r="IV5" s="47"/>
    </row>
    <row r="6" spans="1:256" s="15" customFormat="1" ht="6.95" customHeight="1" x14ac:dyDescent="0.2">
      <c r="B6" s="140"/>
      <c r="C6" s="141"/>
      <c r="D6" s="33"/>
      <c r="E6" s="141"/>
      <c r="F6" s="33"/>
      <c r="G6" s="143"/>
      <c r="H6" s="143"/>
      <c r="I6" s="144"/>
      <c r="J6" s="144"/>
      <c r="K6" s="43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  <c r="IR6" s="47"/>
      <c r="IS6" s="47"/>
      <c r="IT6" s="47"/>
      <c r="IU6" s="47"/>
      <c r="IV6" s="47"/>
    </row>
    <row r="7" spans="1:256" s="15" customFormat="1" ht="60" customHeight="1" x14ac:dyDescent="0.2">
      <c r="B7" s="140" t="s">
        <v>37</v>
      </c>
      <c r="C7" s="141"/>
      <c r="D7" s="160" t="s">
        <v>80</v>
      </c>
      <c r="E7" s="141"/>
      <c r="F7" s="158" t="s">
        <v>81</v>
      </c>
      <c r="G7" s="142"/>
      <c r="H7" s="143" t="s">
        <v>6</v>
      </c>
      <c r="I7" s="144">
        <v>10</v>
      </c>
      <c r="J7" s="144"/>
      <c r="K7" s="43">
        <f>I7*J7</f>
        <v>0</v>
      </c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  <c r="IR7" s="47"/>
      <c r="IS7" s="47"/>
      <c r="IT7" s="47"/>
      <c r="IU7" s="47"/>
      <c r="IV7" s="47"/>
    </row>
    <row r="8" spans="1:256" s="15" customFormat="1" ht="6.95" customHeight="1" x14ac:dyDescent="0.2">
      <c r="B8" s="140"/>
      <c r="C8" s="141"/>
      <c r="D8" s="33"/>
      <c r="E8" s="141"/>
      <c r="F8" s="33"/>
      <c r="G8" s="143"/>
      <c r="H8" s="143"/>
      <c r="I8" s="144"/>
      <c r="J8" s="144"/>
      <c r="K8" s="43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  <c r="IT8" s="47"/>
      <c r="IU8" s="47"/>
      <c r="IV8" s="47"/>
    </row>
    <row r="9" spans="1:256" s="110" customFormat="1" ht="52.9" customHeight="1" x14ac:dyDescent="0.2">
      <c r="B9" s="140" t="s">
        <v>15</v>
      </c>
      <c r="C9" s="141"/>
      <c r="D9" s="155" t="s">
        <v>11</v>
      </c>
      <c r="E9" s="141"/>
      <c r="F9" s="156" t="s">
        <v>82</v>
      </c>
      <c r="G9" s="157"/>
      <c r="H9" s="143" t="s">
        <v>6</v>
      </c>
      <c r="I9" s="144">
        <v>60</v>
      </c>
      <c r="J9" s="144"/>
      <c r="K9" s="43">
        <f>I9*J9</f>
        <v>0</v>
      </c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/>
      <c r="IO9" s="47"/>
      <c r="IP9" s="47"/>
      <c r="IQ9" s="47"/>
      <c r="IR9" s="47"/>
      <c r="IS9" s="47"/>
      <c r="IT9" s="47"/>
      <c r="IU9" s="47"/>
      <c r="IV9" s="47"/>
    </row>
    <row r="10" spans="1:256" s="15" customFormat="1" ht="6.95" customHeight="1" x14ac:dyDescent="0.2">
      <c r="B10" s="28"/>
      <c r="C10" s="10"/>
      <c r="D10" s="30"/>
      <c r="E10" s="10"/>
      <c r="F10" s="30"/>
      <c r="G10" s="12"/>
      <c r="H10" s="41"/>
      <c r="I10" s="36"/>
      <c r="J10" s="36"/>
      <c r="K10" s="43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47"/>
      <c r="IQ10" s="47"/>
      <c r="IR10" s="47"/>
      <c r="IS10" s="47"/>
      <c r="IT10" s="47"/>
      <c r="IU10" s="47"/>
      <c r="IV10" s="47"/>
    </row>
    <row r="11" spans="1:256" s="15" customFormat="1" ht="39.75" customHeight="1" x14ac:dyDescent="0.2">
      <c r="B11" s="140" t="s">
        <v>18</v>
      </c>
      <c r="C11" s="141"/>
      <c r="D11" s="155"/>
      <c r="E11" s="141"/>
      <c r="F11" s="158" t="s">
        <v>27</v>
      </c>
      <c r="G11" s="155"/>
      <c r="H11" s="143" t="s">
        <v>6</v>
      </c>
      <c r="I11" s="144">
        <v>32</v>
      </c>
      <c r="J11" s="144"/>
      <c r="K11" s="43">
        <f>I11*J11</f>
        <v>0</v>
      </c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  <c r="IP11" s="47"/>
      <c r="IQ11" s="47"/>
      <c r="IR11" s="47"/>
      <c r="IS11" s="47"/>
      <c r="IT11" s="47"/>
      <c r="IU11" s="47"/>
      <c r="IV11" s="47"/>
    </row>
    <row r="12" spans="1:256" s="15" customFormat="1" ht="6.95" customHeight="1" x14ac:dyDescent="0.2">
      <c r="B12" s="140"/>
      <c r="C12" s="141"/>
      <c r="D12" s="33"/>
      <c r="E12" s="141"/>
      <c r="F12" s="33"/>
      <c r="G12" s="142"/>
      <c r="H12" s="143"/>
      <c r="I12" s="144"/>
      <c r="J12" s="144"/>
      <c r="K12" s="43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  <c r="IP12" s="47"/>
      <c r="IQ12" s="47"/>
      <c r="IR12" s="47"/>
      <c r="IS12" s="47"/>
      <c r="IT12" s="47"/>
      <c r="IU12" s="47"/>
      <c r="IV12" s="47"/>
    </row>
    <row r="13" spans="1:256" s="15" customFormat="1" ht="62.25" customHeight="1" x14ac:dyDescent="0.2">
      <c r="B13" s="140" t="s">
        <v>38</v>
      </c>
      <c r="C13" s="141"/>
      <c r="D13" s="155"/>
      <c r="E13" s="141"/>
      <c r="F13" s="158" t="s">
        <v>42</v>
      </c>
      <c r="G13" s="142"/>
      <c r="H13" s="143" t="s">
        <v>29</v>
      </c>
      <c r="I13" s="144">
        <v>28</v>
      </c>
      <c r="J13" s="144"/>
      <c r="K13" s="43">
        <f>I13*J13</f>
        <v>0</v>
      </c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  <c r="IR13" s="47"/>
      <c r="IS13" s="47"/>
      <c r="IT13" s="47"/>
      <c r="IU13" s="47"/>
      <c r="IV13" s="47"/>
    </row>
    <row r="14" spans="1:256" s="15" customFormat="1" ht="6.95" customHeight="1" x14ac:dyDescent="0.2">
      <c r="B14" s="140"/>
      <c r="C14" s="141"/>
      <c r="D14" s="33"/>
      <c r="E14" s="141"/>
      <c r="F14" s="33"/>
      <c r="G14" s="142"/>
      <c r="H14" s="143"/>
      <c r="I14" s="144"/>
      <c r="J14" s="144"/>
      <c r="K14" s="43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  <c r="IP14" s="47"/>
      <c r="IQ14" s="47"/>
      <c r="IR14" s="47"/>
      <c r="IS14" s="47"/>
      <c r="IT14" s="47"/>
      <c r="IU14" s="47"/>
      <c r="IV14" s="47"/>
    </row>
    <row r="15" spans="1:256" s="15" customFormat="1" ht="62.25" customHeight="1" x14ac:dyDescent="0.2">
      <c r="B15" s="140" t="s">
        <v>38</v>
      </c>
      <c r="C15" s="141"/>
      <c r="D15" s="160" t="s">
        <v>83</v>
      </c>
      <c r="E15" s="141"/>
      <c r="F15" s="158" t="s">
        <v>84</v>
      </c>
      <c r="G15" s="142"/>
      <c r="H15" s="143" t="s">
        <v>6</v>
      </c>
      <c r="I15" s="144">
        <v>5</v>
      </c>
      <c r="J15" s="144"/>
      <c r="K15" s="43">
        <f>I15*J15</f>
        <v>0</v>
      </c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  <c r="IR15" s="47"/>
      <c r="IS15" s="47"/>
      <c r="IT15" s="47"/>
      <c r="IU15" s="47"/>
      <c r="IV15" s="47"/>
    </row>
    <row r="16" spans="1:256" s="15" customFormat="1" ht="6.95" customHeight="1" x14ac:dyDescent="0.2">
      <c r="B16" s="140"/>
      <c r="C16" s="141"/>
      <c r="D16" s="33"/>
      <c r="E16" s="141"/>
      <c r="F16" s="33"/>
      <c r="G16" s="142"/>
      <c r="H16" s="143"/>
      <c r="I16" s="144"/>
      <c r="J16" s="144"/>
      <c r="K16" s="43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  <c r="IN16" s="47"/>
      <c r="IO16" s="47"/>
      <c r="IP16" s="47"/>
      <c r="IQ16" s="47"/>
      <c r="IR16" s="47"/>
      <c r="IS16" s="47"/>
      <c r="IT16" s="47"/>
      <c r="IU16" s="47"/>
      <c r="IV16" s="47"/>
    </row>
    <row r="17" spans="1:256" s="11" customFormat="1" ht="83.45" customHeight="1" x14ac:dyDescent="0.2">
      <c r="B17" s="140" t="s">
        <v>33</v>
      </c>
      <c r="C17" s="141"/>
      <c r="D17" s="160" t="s">
        <v>85</v>
      </c>
      <c r="E17" s="141"/>
      <c r="F17" s="156" t="s">
        <v>86</v>
      </c>
      <c r="G17" s="157"/>
      <c r="H17" s="143" t="s">
        <v>6</v>
      </c>
      <c r="I17" s="144">
        <v>116.5</v>
      </c>
      <c r="J17" s="144"/>
      <c r="K17" s="43">
        <f>I17*J17</f>
        <v>0</v>
      </c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</row>
    <row r="18" spans="1:256" ht="6.95" customHeight="1" x14ac:dyDescent="0.2">
      <c r="B18" s="161"/>
      <c r="C18" s="162"/>
      <c r="D18" s="161"/>
      <c r="E18" s="162"/>
      <c r="F18" s="161"/>
      <c r="G18" s="163"/>
      <c r="H18" s="164"/>
      <c r="I18" s="165"/>
      <c r="J18" s="165"/>
      <c r="K18" s="43"/>
      <c r="L18" s="111"/>
    </row>
    <row r="19" spans="1:256" s="11" customFormat="1" ht="107.45" customHeight="1" x14ac:dyDescent="0.2">
      <c r="B19" s="140" t="s">
        <v>33</v>
      </c>
      <c r="C19" s="141"/>
      <c r="D19" s="160" t="s">
        <v>87</v>
      </c>
      <c r="E19" s="141"/>
      <c r="F19" s="156" t="s">
        <v>88</v>
      </c>
      <c r="G19" s="157"/>
      <c r="H19" s="143" t="s">
        <v>6</v>
      </c>
      <c r="I19" s="144">
        <v>10.5</v>
      </c>
      <c r="J19" s="144"/>
      <c r="K19" s="43">
        <f>I19*J19</f>
        <v>0</v>
      </c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  <c r="IN19" s="47"/>
      <c r="IO19" s="47"/>
      <c r="IP19" s="47"/>
      <c r="IQ19" s="47"/>
      <c r="IR19" s="47"/>
      <c r="IS19" s="47"/>
      <c r="IT19" s="47"/>
      <c r="IU19" s="47"/>
      <c r="IV19" s="47"/>
    </row>
    <row r="20" spans="1:256" ht="11.25" customHeight="1" x14ac:dyDescent="0.2">
      <c r="B20" s="161"/>
      <c r="C20" s="162"/>
      <c r="D20" s="161"/>
      <c r="E20" s="162"/>
      <c r="F20" s="161"/>
      <c r="G20" s="163"/>
      <c r="H20" s="164"/>
      <c r="I20" s="165"/>
      <c r="J20" s="165"/>
      <c r="K20" s="43"/>
      <c r="L20" s="111"/>
    </row>
    <row r="21" spans="1:256" s="11" customFormat="1" ht="39" customHeight="1" x14ac:dyDescent="0.2">
      <c r="B21" s="140" t="s">
        <v>33</v>
      </c>
      <c r="C21" s="141"/>
      <c r="D21" s="160" t="s">
        <v>39</v>
      </c>
      <c r="E21" s="141"/>
      <c r="F21" s="156" t="s">
        <v>89</v>
      </c>
      <c r="G21" s="157"/>
      <c r="H21" s="143" t="s">
        <v>6</v>
      </c>
      <c r="I21" s="144">
        <v>127</v>
      </c>
      <c r="J21" s="144"/>
      <c r="K21" s="43">
        <f>I21*J21</f>
        <v>0</v>
      </c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  <c r="IL21" s="47"/>
      <c r="IM21" s="47"/>
      <c r="IN21" s="47"/>
      <c r="IO21" s="47"/>
      <c r="IP21" s="47"/>
      <c r="IQ21" s="47"/>
      <c r="IR21" s="47"/>
      <c r="IS21" s="47"/>
      <c r="IT21" s="47"/>
      <c r="IU21" s="47"/>
      <c r="IV21" s="47"/>
    </row>
    <row r="22" spans="1:256" s="112" customFormat="1" ht="20.100000000000001" customHeight="1" x14ac:dyDescent="0.25">
      <c r="A22" s="65"/>
      <c r="B22" s="64"/>
      <c r="C22" s="65"/>
      <c r="D22" s="64"/>
      <c r="E22" s="65"/>
      <c r="F22" s="66" t="s">
        <v>21</v>
      </c>
      <c r="G22" s="67"/>
      <c r="H22" s="68"/>
      <c r="I22" s="69"/>
      <c r="J22" s="69"/>
      <c r="K22" s="70">
        <f>SUM(K4:K18)</f>
        <v>0</v>
      </c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  <c r="IL22" s="47"/>
      <c r="IM22" s="47"/>
      <c r="IN22" s="47"/>
      <c r="IO22" s="47"/>
      <c r="IP22" s="47"/>
      <c r="IQ22" s="47"/>
      <c r="IR22" s="47"/>
      <c r="IS22" s="47"/>
      <c r="IT22" s="47"/>
      <c r="IU22" s="47"/>
      <c r="IV22" s="47"/>
    </row>
    <row r="23" spans="1:256" ht="20.100000000000001" customHeight="1" x14ac:dyDescent="0.2">
      <c r="D23" s="31"/>
      <c r="M23" s="139"/>
    </row>
    <row r="24" spans="1:256" ht="20.100000000000001" customHeight="1" x14ac:dyDescent="0.2">
      <c r="D24" s="31"/>
      <c r="M24" s="138"/>
    </row>
  </sheetData>
  <pageMargins left="0.39370078740157483" right="0.39370078740157483" top="0.78740157480314965" bottom="0.59055118110236227" header="0.51181102362204722" footer="0.31496062992125984"/>
  <pageSetup paperSize="9" orientation="landscape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IV25"/>
  <sheetViews>
    <sheetView view="pageLayout" topLeftCell="D16" zoomScale="110" zoomScaleNormal="85" zoomScaleSheetLayoutView="120" zoomScalePageLayoutView="110" workbookViewId="0">
      <selection activeCell="J21" sqref="J21"/>
    </sheetView>
  </sheetViews>
  <sheetFormatPr defaultColWidth="9.140625" defaultRowHeight="20.100000000000001" customHeight="1" x14ac:dyDescent="0.2"/>
  <cols>
    <col min="1" max="1" width="3.5703125" style="47" customWidth="1"/>
    <col min="2" max="2" width="4.7109375" style="29" customWidth="1"/>
    <col min="3" max="3" width="0.85546875" style="2" customWidth="1"/>
    <col min="4" max="4" width="18.5703125" style="29" customWidth="1"/>
    <col min="5" max="5" width="2.28515625" style="2" customWidth="1"/>
    <col min="6" max="6" width="61.140625" style="31" customWidth="1"/>
    <col min="7" max="7" width="7.85546875" style="4" customWidth="1"/>
    <col min="8" max="8" width="7.140625" style="42" customWidth="1"/>
    <col min="9" max="9" width="8.7109375" style="37" customWidth="1"/>
    <col min="10" max="10" width="8.5703125" style="37" customWidth="1"/>
    <col min="11" max="11" width="12.7109375" style="37" customWidth="1"/>
    <col min="12" max="12" width="5.7109375" style="47" customWidth="1"/>
    <col min="13" max="16384" width="9.140625" style="47"/>
  </cols>
  <sheetData>
    <row r="1" spans="1:256" s="109" customFormat="1" ht="20.100000000000001" customHeight="1" x14ac:dyDescent="0.2">
      <c r="A1" s="72"/>
      <c r="B1" s="71"/>
      <c r="C1" s="72"/>
      <c r="D1" s="154" t="s">
        <v>40</v>
      </c>
      <c r="E1" s="154"/>
      <c r="F1" s="154" t="s">
        <v>77</v>
      </c>
      <c r="G1" s="73"/>
      <c r="H1" s="74"/>
      <c r="I1" s="75"/>
      <c r="J1" s="75"/>
      <c r="K1" s="75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  <c r="IU1" s="47"/>
      <c r="IV1" s="47"/>
    </row>
    <row r="2" spans="1:256" s="45" customFormat="1" ht="11.25" customHeight="1" x14ac:dyDescent="0.2">
      <c r="B2" s="26"/>
      <c r="C2" s="8"/>
      <c r="D2" s="26"/>
      <c r="E2" s="8"/>
      <c r="F2" s="32"/>
      <c r="G2" s="9"/>
      <c r="H2" s="39"/>
      <c r="I2" s="34"/>
      <c r="J2" s="34"/>
      <c r="K2" s="34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  <c r="IR2" s="47"/>
      <c r="IS2" s="47"/>
      <c r="IT2" s="47"/>
      <c r="IU2" s="47"/>
      <c r="IV2" s="47"/>
    </row>
    <row r="3" spans="1:256" s="46" customFormat="1" ht="20.100000000000001" customHeight="1" x14ac:dyDescent="0.2">
      <c r="A3" s="114"/>
      <c r="B3" s="115" t="s">
        <v>4</v>
      </c>
      <c r="C3" s="116"/>
      <c r="D3" s="115" t="s">
        <v>3</v>
      </c>
      <c r="E3" s="116"/>
      <c r="F3" s="115" t="s">
        <v>5</v>
      </c>
      <c r="G3" s="117" t="s">
        <v>8</v>
      </c>
      <c r="H3" s="118" t="s">
        <v>7</v>
      </c>
      <c r="I3" s="119" t="s">
        <v>0</v>
      </c>
      <c r="J3" s="119" t="s">
        <v>1</v>
      </c>
      <c r="K3" s="119" t="s">
        <v>2</v>
      </c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  <c r="IR3" s="47"/>
      <c r="IS3" s="47"/>
      <c r="IT3" s="47"/>
      <c r="IU3" s="47"/>
      <c r="IV3" s="47"/>
    </row>
    <row r="4" spans="1:256" s="44" customFormat="1" ht="12.75" x14ac:dyDescent="0.2">
      <c r="B4" s="27"/>
      <c r="C4" s="6"/>
      <c r="D4" s="27"/>
      <c r="E4" s="6"/>
      <c r="F4" s="27"/>
      <c r="G4" s="7"/>
      <c r="H4" s="40"/>
      <c r="I4" s="35"/>
      <c r="J4" s="38"/>
      <c r="K4" s="43"/>
      <c r="L4" s="16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  <c r="IT4" s="47"/>
      <c r="IU4" s="47"/>
      <c r="IV4" s="47"/>
    </row>
    <row r="5" spans="1:256" s="110" customFormat="1" ht="51" customHeight="1" x14ac:dyDescent="0.2">
      <c r="B5" s="140" t="s">
        <v>41</v>
      </c>
      <c r="C5" s="141"/>
      <c r="D5" s="155" t="s">
        <v>11</v>
      </c>
      <c r="E5" s="141"/>
      <c r="F5" s="156" t="s">
        <v>70</v>
      </c>
      <c r="G5" s="157"/>
      <c r="H5" s="143" t="s">
        <v>6</v>
      </c>
      <c r="I5" s="144">
        <v>6</v>
      </c>
      <c r="J5" s="144"/>
      <c r="K5" s="43">
        <f>I5*J5</f>
        <v>0</v>
      </c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  <c r="IL5" s="47"/>
      <c r="IM5" s="47"/>
      <c r="IN5" s="47"/>
      <c r="IO5" s="47"/>
      <c r="IP5" s="47"/>
      <c r="IQ5" s="47"/>
      <c r="IR5" s="47"/>
      <c r="IS5" s="47"/>
      <c r="IT5" s="47"/>
      <c r="IU5" s="47"/>
      <c r="IV5" s="47"/>
    </row>
    <row r="6" spans="1:256" s="15" customFormat="1" ht="4.5" customHeight="1" x14ac:dyDescent="0.2">
      <c r="B6" s="28"/>
      <c r="C6" s="10"/>
      <c r="D6" s="30"/>
      <c r="E6" s="10"/>
      <c r="F6" s="30"/>
      <c r="G6" s="12"/>
      <c r="H6" s="41"/>
      <c r="I6" s="36"/>
      <c r="J6" s="36"/>
      <c r="K6" s="43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  <c r="IR6" s="47"/>
      <c r="IS6" s="47"/>
      <c r="IT6" s="47"/>
      <c r="IU6" s="47"/>
      <c r="IV6" s="47"/>
    </row>
    <row r="7" spans="1:256" s="222" customFormat="1" ht="51" customHeight="1" x14ac:dyDescent="0.2">
      <c r="B7" s="223" t="s">
        <v>43</v>
      </c>
      <c r="C7" s="224"/>
      <c r="D7" s="225" t="s">
        <v>49</v>
      </c>
      <c r="E7" s="224"/>
      <c r="F7" s="226" t="s">
        <v>57</v>
      </c>
      <c r="G7" s="227"/>
      <c r="H7" s="228" t="s">
        <v>6</v>
      </c>
      <c r="I7" s="229">
        <v>7</v>
      </c>
      <c r="J7" s="229"/>
      <c r="K7" s="43">
        <f t="shared" ref="K7:K15" si="0">+I7*J7</f>
        <v>0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22" customFormat="1" ht="4.1500000000000004" customHeight="1" x14ac:dyDescent="0.2">
      <c r="B8" s="223"/>
      <c r="C8" s="224"/>
      <c r="D8" s="230"/>
      <c r="E8" s="224"/>
      <c r="F8" s="230"/>
      <c r="G8" s="227"/>
      <c r="H8" s="228"/>
      <c r="I8" s="229"/>
      <c r="J8" s="229"/>
      <c r="K8" s="4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22" customFormat="1" ht="40.5" customHeight="1" x14ac:dyDescent="0.2">
      <c r="B9" s="223" t="s">
        <v>44</v>
      </c>
      <c r="C9" s="224"/>
      <c r="D9" s="225" t="s">
        <v>50</v>
      </c>
      <c r="E9" s="224"/>
      <c r="F9" s="226" t="s">
        <v>51</v>
      </c>
      <c r="G9" s="227"/>
      <c r="H9" s="228" t="s">
        <v>6</v>
      </c>
      <c r="I9" s="229">
        <v>7</v>
      </c>
      <c r="J9" s="229"/>
      <c r="K9" s="43">
        <f t="shared" si="0"/>
        <v>0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22" customFormat="1" ht="4.1500000000000004" customHeight="1" x14ac:dyDescent="0.2">
      <c r="B10" s="223"/>
      <c r="C10" s="224"/>
      <c r="D10" s="230"/>
      <c r="E10" s="224"/>
      <c r="F10" s="230"/>
      <c r="G10" s="227"/>
      <c r="H10" s="228"/>
      <c r="I10" s="229"/>
      <c r="J10" s="229"/>
      <c r="K10" s="4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22" customFormat="1" ht="45.75" customHeight="1" x14ac:dyDescent="0.2">
      <c r="B11" s="223" t="s">
        <v>46</v>
      </c>
      <c r="C11" s="224"/>
      <c r="D11" s="225" t="s">
        <v>52</v>
      </c>
      <c r="E11" s="224"/>
      <c r="F11" s="226" t="s">
        <v>53</v>
      </c>
      <c r="G11" s="227"/>
      <c r="H11" s="228" t="s">
        <v>54</v>
      </c>
      <c r="I11" s="229">
        <v>21</v>
      </c>
      <c r="J11" s="229"/>
      <c r="K11" s="43">
        <f t="shared" si="0"/>
        <v>0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22" customFormat="1" ht="4.1500000000000004" customHeight="1" x14ac:dyDescent="0.2">
      <c r="B12" s="223"/>
      <c r="C12" s="224"/>
      <c r="D12" s="230"/>
      <c r="E12" s="224"/>
      <c r="F12" s="230"/>
      <c r="G12" s="227"/>
      <c r="H12" s="228"/>
      <c r="I12" s="229"/>
      <c r="J12" s="229"/>
      <c r="K12" s="4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22" customFormat="1" ht="132" x14ac:dyDescent="0.2">
      <c r="B13" s="223" t="s">
        <v>45</v>
      </c>
      <c r="C13" s="224"/>
      <c r="D13" s="225" t="s">
        <v>55</v>
      </c>
      <c r="E13" s="224"/>
      <c r="F13" s="226" t="s">
        <v>58</v>
      </c>
      <c r="G13" s="227"/>
      <c r="H13" s="228" t="s">
        <v>6</v>
      </c>
      <c r="I13" s="229">
        <v>20</v>
      </c>
      <c r="J13" s="229"/>
      <c r="K13" s="43">
        <f t="shared" si="0"/>
        <v>0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22" customFormat="1" ht="4.1500000000000004" customHeight="1" x14ac:dyDescent="0.2">
      <c r="B14" s="223"/>
      <c r="C14" s="224"/>
      <c r="D14" s="230"/>
      <c r="E14" s="224"/>
      <c r="F14" s="230"/>
      <c r="G14" s="227"/>
      <c r="H14" s="228"/>
      <c r="I14" s="229"/>
      <c r="J14" s="229"/>
      <c r="K14" s="4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22" customFormat="1" ht="50.25" customHeight="1" x14ac:dyDescent="0.2">
      <c r="B15" s="223" t="s">
        <v>47</v>
      </c>
      <c r="C15" s="224"/>
      <c r="D15" s="225" t="s">
        <v>56</v>
      </c>
      <c r="E15" s="224"/>
      <c r="F15" s="226" t="s">
        <v>59</v>
      </c>
      <c r="G15" s="227"/>
      <c r="H15" s="228" t="s">
        <v>6</v>
      </c>
      <c r="I15" s="229">
        <v>7</v>
      </c>
      <c r="J15" s="229"/>
      <c r="K15" s="43">
        <f t="shared" si="0"/>
        <v>0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22" customFormat="1" ht="4.1500000000000004" customHeight="1" x14ac:dyDescent="0.2">
      <c r="B16" s="223"/>
      <c r="C16" s="224"/>
      <c r="D16" s="230"/>
      <c r="E16" s="224"/>
      <c r="F16" s="230"/>
      <c r="G16" s="227"/>
      <c r="H16" s="228"/>
      <c r="I16" s="229"/>
      <c r="J16" s="229"/>
      <c r="K16" s="4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15" customFormat="1" ht="56.25" customHeight="1" x14ac:dyDescent="0.2">
      <c r="B17" s="140" t="s">
        <v>62</v>
      </c>
      <c r="C17" s="141"/>
      <c r="D17" s="160" t="s">
        <v>36</v>
      </c>
      <c r="E17" s="141"/>
      <c r="F17" s="158" t="s">
        <v>60</v>
      </c>
      <c r="G17" s="142"/>
      <c r="H17" s="143" t="s">
        <v>6</v>
      </c>
      <c r="I17" s="144">
        <v>20</v>
      </c>
      <c r="J17" s="144"/>
      <c r="K17" s="43">
        <f>I17*J17</f>
        <v>0</v>
      </c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</row>
    <row r="18" spans="1:256" s="15" customFormat="1" ht="5.25" customHeight="1" x14ac:dyDescent="0.2">
      <c r="B18" s="140"/>
      <c r="C18" s="141"/>
      <c r="D18" s="33"/>
      <c r="E18" s="141"/>
      <c r="F18" s="33"/>
      <c r="G18" s="143"/>
      <c r="H18" s="143"/>
      <c r="I18" s="144"/>
      <c r="J18" s="144"/>
      <c r="K18" s="43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  <c r="IQ18" s="47"/>
      <c r="IR18" s="47"/>
      <c r="IS18" s="47"/>
      <c r="IT18" s="47"/>
      <c r="IU18" s="47"/>
      <c r="IV18" s="47"/>
    </row>
    <row r="19" spans="1:256" s="15" customFormat="1" ht="49.15" customHeight="1" x14ac:dyDescent="0.2">
      <c r="B19" s="159" t="s">
        <v>48</v>
      </c>
      <c r="C19" s="141"/>
      <c r="D19" s="155" t="s">
        <v>12</v>
      </c>
      <c r="E19" s="141"/>
      <c r="F19" s="158" t="s">
        <v>64</v>
      </c>
      <c r="G19" s="157"/>
      <c r="H19" s="143" t="s">
        <v>6</v>
      </c>
      <c r="I19" s="144">
        <v>17</v>
      </c>
      <c r="J19" s="144"/>
      <c r="K19" s="43">
        <f>I19*J19</f>
        <v>0</v>
      </c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  <c r="IN19" s="47"/>
      <c r="IO19" s="47"/>
      <c r="IP19" s="47"/>
      <c r="IQ19" s="47"/>
      <c r="IR19" s="47"/>
      <c r="IS19" s="47"/>
      <c r="IT19" s="47"/>
      <c r="IU19" s="47"/>
      <c r="IV19" s="47"/>
    </row>
    <row r="20" spans="1:256" s="15" customFormat="1" ht="5.25" customHeight="1" x14ac:dyDescent="0.2">
      <c r="B20" s="140"/>
      <c r="C20" s="141"/>
      <c r="D20" s="33"/>
      <c r="E20" s="141"/>
      <c r="F20" s="33"/>
      <c r="G20" s="142"/>
      <c r="H20" s="143"/>
      <c r="I20" s="144"/>
      <c r="J20" s="144"/>
      <c r="K20" s="43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  <c r="IM20" s="47"/>
      <c r="IN20" s="47"/>
      <c r="IO20" s="47"/>
      <c r="IP20" s="47"/>
      <c r="IQ20" s="47"/>
      <c r="IR20" s="47"/>
      <c r="IS20" s="47"/>
      <c r="IT20" s="47"/>
      <c r="IU20" s="47"/>
      <c r="IV20" s="47"/>
    </row>
    <row r="21" spans="1:256" s="11" customFormat="1" ht="30.75" customHeight="1" x14ac:dyDescent="0.2">
      <c r="B21" s="140" t="s">
        <v>61</v>
      </c>
      <c r="C21" s="141"/>
      <c r="D21" s="155" t="s">
        <v>16</v>
      </c>
      <c r="E21" s="141"/>
      <c r="F21" s="158" t="s">
        <v>17</v>
      </c>
      <c r="G21" s="157"/>
      <c r="H21" s="143" t="s">
        <v>6</v>
      </c>
      <c r="I21" s="144">
        <v>17</v>
      </c>
      <c r="J21" s="144"/>
      <c r="K21" s="43">
        <f>I21*J21</f>
        <v>0</v>
      </c>
      <c r="L21" s="15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  <c r="IL21" s="47"/>
      <c r="IM21" s="47"/>
      <c r="IN21" s="47"/>
      <c r="IO21" s="47"/>
      <c r="IP21" s="47"/>
      <c r="IQ21" s="47"/>
      <c r="IR21" s="47"/>
      <c r="IS21" s="47"/>
      <c r="IT21" s="47"/>
      <c r="IU21" s="47"/>
      <c r="IV21" s="47"/>
    </row>
    <row r="22" spans="1:256" s="15" customFormat="1" ht="6" customHeight="1" x14ac:dyDescent="0.2">
      <c r="B22" s="140"/>
      <c r="C22" s="141"/>
      <c r="D22" s="33"/>
      <c r="E22" s="141"/>
      <c r="F22" s="33"/>
      <c r="G22" s="157"/>
      <c r="H22" s="143"/>
      <c r="I22" s="144"/>
      <c r="J22" s="144"/>
      <c r="K22" s="43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  <c r="IL22" s="47"/>
      <c r="IM22" s="47"/>
      <c r="IN22" s="47"/>
      <c r="IO22" s="47"/>
      <c r="IP22" s="47"/>
      <c r="IQ22" s="47"/>
      <c r="IR22" s="47"/>
      <c r="IS22" s="47"/>
      <c r="IT22" s="47"/>
      <c r="IU22" s="47"/>
      <c r="IV22" s="47"/>
    </row>
    <row r="23" spans="1:256" s="112" customFormat="1" ht="20.100000000000001" customHeight="1" x14ac:dyDescent="0.25">
      <c r="A23" s="65"/>
      <c r="B23" s="64"/>
      <c r="C23" s="65"/>
      <c r="D23" s="64"/>
      <c r="E23" s="65"/>
      <c r="F23" s="66" t="s">
        <v>66</v>
      </c>
      <c r="G23" s="67"/>
      <c r="H23" s="68"/>
      <c r="I23" s="69"/>
      <c r="J23" s="69"/>
      <c r="K23" s="70">
        <f>SUM(K4:K21)</f>
        <v>0</v>
      </c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  <c r="IM23" s="47"/>
      <c r="IN23" s="47"/>
      <c r="IO23" s="47"/>
      <c r="IP23" s="47"/>
      <c r="IQ23" s="47"/>
      <c r="IR23" s="47"/>
      <c r="IS23" s="47"/>
      <c r="IT23" s="47"/>
      <c r="IU23" s="47"/>
      <c r="IV23" s="47"/>
    </row>
    <row r="24" spans="1:256" ht="20.100000000000001" customHeight="1" x14ac:dyDescent="0.2">
      <c r="D24" s="31"/>
      <c r="M24" s="139"/>
    </row>
    <row r="25" spans="1:256" ht="20.100000000000001" customHeight="1" x14ac:dyDescent="0.2">
      <c r="D25" s="31"/>
      <c r="M25" s="138"/>
    </row>
  </sheetData>
  <pageMargins left="0.39370078740157483" right="0.39370078740157483" top="0.78740157480314965" bottom="0.59055118110236227" header="0.51181102362204722" footer="0.31496062992125984"/>
  <pageSetup paperSize="9" orientation="landscape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IV9"/>
  <sheetViews>
    <sheetView view="pageLayout" zoomScaleNormal="85" zoomScaleSheetLayoutView="120" workbookViewId="0">
      <selection activeCell="J5" sqref="J5"/>
    </sheetView>
  </sheetViews>
  <sheetFormatPr defaultColWidth="9.140625" defaultRowHeight="20.100000000000001" customHeight="1" x14ac:dyDescent="0.2"/>
  <cols>
    <col min="1" max="1" width="3.5703125" style="47" customWidth="1"/>
    <col min="2" max="2" width="4.7109375" style="178" customWidth="1"/>
    <col min="3" max="3" width="0.85546875" style="2" customWidth="1"/>
    <col min="4" max="4" width="18.5703125" style="29" customWidth="1"/>
    <col min="5" max="5" width="2.28515625" style="2" customWidth="1"/>
    <col min="6" max="6" width="61.140625" style="31" customWidth="1"/>
    <col min="7" max="7" width="7.85546875" style="4" customWidth="1"/>
    <col min="8" max="8" width="7.140625" style="42" customWidth="1"/>
    <col min="9" max="9" width="8.7109375" style="37" customWidth="1"/>
    <col min="10" max="10" width="8.5703125" style="37" customWidth="1"/>
    <col min="11" max="11" width="12.7109375" style="37" customWidth="1"/>
    <col min="12" max="12" width="5.7109375" style="47" customWidth="1"/>
    <col min="13" max="16384" width="9.140625" style="47"/>
  </cols>
  <sheetData>
    <row r="1" spans="1:256" s="109" customFormat="1" ht="20.100000000000001" customHeight="1" x14ac:dyDescent="0.2">
      <c r="A1" s="72"/>
      <c r="B1" s="172"/>
      <c r="C1" s="72"/>
      <c r="D1" s="154" t="s">
        <v>72</v>
      </c>
      <c r="E1" s="154"/>
      <c r="F1" s="154" t="s">
        <v>71</v>
      </c>
      <c r="G1" s="73"/>
      <c r="H1" s="74"/>
      <c r="I1" s="75"/>
      <c r="J1" s="75"/>
      <c r="K1" s="75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  <c r="IU1" s="47"/>
      <c r="IV1" s="47"/>
    </row>
    <row r="2" spans="1:256" s="45" customFormat="1" ht="11.25" customHeight="1" x14ac:dyDescent="0.2">
      <c r="B2" s="173"/>
      <c r="C2" s="8"/>
      <c r="D2" s="26"/>
      <c r="E2" s="8"/>
      <c r="F2" s="32"/>
      <c r="G2" s="9"/>
      <c r="H2" s="39"/>
      <c r="I2" s="34"/>
      <c r="J2" s="34"/>
      <c r="K2" s="34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  <c r="IR2" s="47"/>
      <c r="IS2" s="47"/>
      <c r="IT2" s="47"/>
      <c r="IU2" s="47"/>
      <c r="IV2" s="47"/>
    </row>
    <row r="3" spans="1:256" s="46" customFormat="1" ht="20.100000000000001" customHeight="1" x14ac:dyDescent="0.2">
      <c r="A3" s="114"/>
      <c r="B3" s="174" t="s">
        <v>4</v>
      </c>
      <c r="C3" s="116"/>
      <c r="D3" s="115" t="s">
        <v>3</v>
      </c>
      <c r="E3" s="116"/>
      <c r="F3" s="115" t="s">
        <v>5</v>
      </c>
      <c r="G3" s="117" t="s">
        <v>8</v>
      </c>
      <c r="H3" s="118" t="s">
        <v>7</v>
      </c>
      <c r="I3" s="119" t="s">
        <v>0</v>
      </c>
      <c r="J3" s="119" t="s">
        <v>1</v>
      </c>
      <c r="K3" s="119" t="s">
        <v>2</v>
      </c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  <c r="IR3" s="47"/>
      <c r="IS3" s="47"/>
      <c r="IT3" s="47"/>
      <c r="IU3" s="47"/>
      <c r="IV3" s="47"/>
    </row>
    <row r="4" spans="1:256" s="44" customFormat="1" ht="12.75" x14ac:dyDescent="0.2">
      <c r="B4" s="175"/>
      <c r="C4" s="6"/>
      <c r="D4" s="27"/>
      <c r="E4" s="6"/>
      <c r="F4" s="27"/>
      <c r="G4" s="7"/>
      <c r="H4" s="40"/>
      <c r="I4" s="35"/>
      <c r="J4" s="38"/>
      <c r="K4" s="43"/>
      <c r="L4" s="16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  <c r="IT4" s="47"/>
      <c r="IU4" s="47"/>
      <c r="IV4" s="47"/>
    </row>
    <row r="5" spans="1:256" s="110" customFormat="1" ht="72" x14ac:dyDescent="0.2">
      <c r="B5" s="171" t="s">
        <v>73</v>
      </c>
      <c r="C5" s="141"/>
      <c r="D5" s="160" t="s">
        <v>34</v>
      </c>
      <c r="E5" s="141"/>
      <c r="F5" s="156" t="s">
        <v>78</v>
      </c>
      <c r="G5" s="157"/>
      <c r="H5" s="143" t="s">
        <v>28</v>
      </c>
      <c r="I5" s="144">
        <v>1</v>
      </c>
      <c r="J5" s="144"/>
      <c r="K5" s="43">
        <f>I5*J5</f>
        <v>0</v>
      </c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  <c r="IL5" s="47"/>
      <c r="IM5" s="47"/>
      <c r="IN5" s="47"/>
      <c r="IO5" s="47"/>
      <c r="IP5" s="47"/>
      <c r="IQ5" s="47"/>
      <c r="IR5" s="47"/>
      <c r="IS5" s="47"/>
      <c r="IT5" s="47"/>
      <c r="IU5" s="47"/>
      <c r="IV5" s="47"/>
    </row>
    <row r="6" spans="1:256" s="15" customFormat="1" ht="4.5" customHeight="1" x14ac:dyDescent="0.2">
      <c r="B6" s="176"/>
      <c r="C6" s="10"/>
      <c r="D6" s="30"/>
      <c r="E6" s="10"/>
      <c r="F6" s="30"/>
      <c r="G6" s="12"/>
      <c r="H6" s="41"/>
      <c r="I6" s="36"/>
      <c r="J6" s="36"/>
      <c r="K6" s="43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  <c r="IR6" s="47"/>
      <c r="IS6" s="47"/>
      <c r="IT6" s="47"/>
      <c r="IU6" s="47"/>
      <c r="IV6" s="47"/>
    </row>
    <row r="7" spans="1:256" s="112" customFormat="1" ht="20.100000000000001" customHeight="1" x14ac:dyDescent="0.25">
      <c r="A7" s="65"/>
      <c r="B7" s="177"/>
      <c r="C7" s="65"/>
      <c r="D7" s="64"/>
      <c r="E7" s="65"/>
      <c r="F7" s="66" t="s">
        <v>65</v>
      </c>
      <c r="G7" s="67"/>
      <c r="H7" s="68"/>
      <c r="I7" s="69"/>
      <c r="J7" s="69"/>
      <c r="K7" s="70">
        <f>SUM(K4:K6)</f>
        <v>0</v>
      </c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  <c r="IR7" s="47"/>
      <c r="IS7" s="47"/>
      <c r="IT7" s="47"/>
      <c r="IU7" s="47"/>
      <c r="IV7" s="47"/>
    </row>
    <row r="8" spans="1:256" ht="20.100000000000001" customHeight="1" x14ac:dyDescent="0.2">
      <c r="D8" s="31"/>
      <c r="M8" s="139"/>
    </row>
    <row r="9" spans="1:256" ht="20.100000000000001" customHeight="1" x14ac:dyDescent="0.2">
      <c r="D9" s="31"/>
      <c r="M9" s="138"/>
    </row>
  </sheetData>
  <pageMargins left="0.39370078740157483" right="0.39370078740157483" top="0.78740157480314965" bottom="0.59055118110236227" header="0.51181102362204722" footer="0.31496062992125984"/>
  <pageSetup paperSize="9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6</vt:i4>
      </vt:variant>
    </vt:vector>
  </HeadingPairs>
  <TitlesOfParts>
    <vt:vector size="13" baseType="lpstr">
      <vt:lpstr>PONUDA DOSTAVA</vt:lpstr>
      <vt:lpstr>REKAPITULACIJA</vt:lpstr>
      <vt:lpstr>KVADRATURE</vt:lpstr>
      <vt:lpstr>A) PRIPREMNI RADOVI</vt:lpstr>
      <vt:lpstr>B) ZIDOVI - KAMEN</vt:lpstr>
      <vt:lpstr>D) ŽBUKA</vt:lpstr>
      <vt:lpstr>H) ZAVRŠNI IZVJEŠTAJ</vt:lpstr>
      <vt:lpstr>'A) PRIPREMNI RADOVI'!Ispis_naslova</vt:lpstr>
      <vt:lpstr>'B) ZIDOVI - KAMEN'!Ispis_naslova</vt:lpstr>
      <vt:lpstr>'D) ŽBUKA'!Ispis_naslova</vt:lpstr>
      <vt:lpstr>'H) ZAVRŠNI IZVJEŠTAJ'!Ispis_naslova</vt:lpstr>
      <vt:lpstr>'PONUDA DOSTAVA'!Ispis_naslova</vt:lpstr>
      <vt:lpstr>REKAPITULACIJA!Ispis_naslova</vt:lpstr>
    </vt:vector>
  </TitlesOfParts>
  <Manager>None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Ponuda_Pustinja Blaca 2020</dc:title>
  <dc:creator>ART CORE d.o.o.;Ana Doljanin</dc:creator>
  <cp:keywords>Pustinja Blaca 2020</cp:keywords>
  <cp:lastModifiedBy>Svjetlana</cp:lastModifiedBy>
  <cp:lastPrinted>2022-02-28T08:22:49Z</cp:lastPrinted>
  <dcterms:created xsi:type="dcterms:W3CDTF">2013-07-16T06:02:52Z</dcterms:created>
  <dcterms:modified xsi:type="dcterms:W3CDTF">2022-03-02T08:48:11Z</dcterms:modified>
  <cp:category>Ponuda</cp:category>
</cp:coreProperties>
</file>